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jestr" sheetId="1" state="visible" r:id="rId1"/>
    <sheet name="Podsumowanie" sheetId="2" state="visible" r:id="rId2"/>
    <sheet name="Instrukcja" sheetId="3" state="visible" r:id="rId3"/>
  </sheets>
  <definedNames>
    <definedName name="_xlnm._FilterDatabase" localSheetId="0" hidden="1">'Rejestr'!$A$5:$K$205</definedName>
    <definedName name="_xlnm.Print_Titles" localSheetId="0">'Rejestr'!$5:$5</definedName>
    <definedName name="_xlnm.Print_Area" localSheetId="0">'Rejestr'!$A$1:$K$205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12">
    <font>
      <name val="Calibri"/>
      <family val="2"/>
      <color theme="1"/>
      <sz val="11"/>
      <scheme val="minor"/>
    </font>
    <font>
      <name val="Calibri"/>
      <b val="1"/>
      <color rgb="001F2937"/>
      <sz val="16"/>
    </font>
    <font>
      <name val="Calibri"/>
      <color rgb="006B7280"/>
      <sz val="9"/>
    </font>
    <font>
      <name val="Calibri"/>
      <b val="1"/>
      <color rgb="001F2937"/>
      <sz val="10"/>
    </font>
    <font>
      <name val="Calibri"/>
      <b val="1"/>
      <color rgb="001F2937"/>
      <sz val="11"/>
    </font>
    <font>
      <name val="Calibri"/>
      <i val="1"/>
      <color rgb="006B7280"/>
      <sz val="9"/>
    </font>
    <font>
      <name val="Calibri"/>
      <color rgb="001F2937"/>
      <sz val="10"/>
    </font>
    <font>
      <name val="Calibri"/>
      <b val="1"/>
      <color rgb="00FFFFFF"/>
      <sz val="10"/>
    </font>
    <font>
      <name val="Calibri"/>
      <i val="1"/>
      <color rgb="006B7280"/>
      <sz val="10"/>
    </font>
    <font>
      <name val="Calibri"/>
      <b val="1"/>
      <color rgb="009C0006"/>
      <sz val="11"/>
    </font>
    <font>
      <name val="Calibri"/>
      <b val="1"/>
      <color rgb="008A4B00"/>
      <sz val="11"/>
    </font>
    <font>
      <name val="Calibri"/>
      <b val="1"/>
      <color rgb="00006100"/>
      <sz val="11"/>
    </font>
  </fonts>
  <fills count="8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1F2937"/>
      </patternFill>
    </fill>
    <fill>
      <patternFill patternType="solid">
        <fgColor rgb="00FFC7CE"/>
      </patternFill>
    </fill>
    <fill>
      <patternFill patternType="solid">
        <fgColor rgb="00FFD9A0"/>
      </patternFill>
    </fill>
    <fill>
      <patternFill patternType="solid">
        <fgColor rgb="00C6EFCE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right" vertical="center"/>
    </xf>
    <xf numFmtId="1" fontId="4" fillId="2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  <xf numFmtId="164" fontId="6" fillId="0" borderId="0" applyAlignment="1" pivotButton="0" quotePrefix="0" xfId="0">
      <alignment horizontal="left" vertical="center"/>
    </xf>
    <xf numFmtId="0" fontId="7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/>
    </xf>
    <xf numFmtId="164" fontId="8" fillId="0" borderId="1" applyAlignment="1" pivotButton="0" quotePrefix="0" xfId="0">
      <alignment horizontal="center" vertical="center" wrapText="1"/>
    </xf>
    <xf numFmtId="1" fontId="6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164" fontId="6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1" fontId="9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 wrapText="1"/>
    </xf>
    <xf numFmtId="1" fontId="10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 wrapText="1"/>
    </xf>
    <xf numFmtId="1" fontId="11" fillId="6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/>
    </xf>
    <xf numFmtId="0" fontId="6" fillId="2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1" fontId="5" fillId="0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b val="1"/>
        <color rgb="009C0006"/>
      </font>
      <fill>
        <patternFill patternType="solid">
          <fgColor rgb="00FFC7CE"/>
          <bgColor rgb="00FFC7CE"/>
        </patternFill>
      </fill>
    </dxf>
    <dxf>
      <font>
        <b val="1"/>
        <color rgb="008A4B00"/>
      </font>
      <fill>
        <patternFill patternType="solid">
          <fgColor rgb="00FFD9A0"/>
          <bgColor rgb="00FFD9A0"/>
        </patternFill>
      </fill>
    </dxf>
    <dxf>
      <font>
        <color rgb="00006100"/>
      </font>
      <fill>
        <patternFill patternType="solid">
          <fgColor rgb="00C6EFCE"/>
          <b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26" customWidth="1" min="3" max="3"/>
    <col width="26" customWidth="1" min="4" max="4"/>
    <col width="32" customWidth="1" min="5" max="5"/>
    <col width="20" customWidth="1" min="6" max="6"/>
    <col width="14" customWidth="1" min="7" max="7"/>
    <col width="14" customWidth="1" min="8" max="8"/>
    <col width="11" customWidth="1" min="9" max="9"/>
    <col width="18" customWidth="1" min="10" max="10"/>
    <col width="30" customWidth="1" min="11" max="11"/>
  </cols>
  <sheetData>
    <row r="1" ht="26" customHeight="1">
      <c r="A1" s="1" t="inlineStr">
        <is>
          <t>Rejestr szkoleń, badań i uprawnień</t>
        </is>
      </c>
    </row>
    <row r="2">
      <c r="A2" s="2" t="inlineStr">
        <is>
          <t>Wzór pomocniczy, dostosuj do swojej organizacji; nie jest poradą prawną. · atestero.pl</t>
        </is>
      </c>
    </row>
    <row r="3" ht="22" customHeight="1">
      <c r="B3" s="3" t="inlineStr">
        <is>
          <t>Okres ostrzegawczy (dni):</t>
        </is>
      </c>
      <c r="C3" s="4" t="n">
        <v>30</v>
      </c>
      <c r="D3" s="5" t="inlineStr">
        <is>
          <t>← edytowalne; pomarańczowy i status „do N dni” liczą się od tej wartości</t>
        </is>
      </c>
      <c r="I3" s="3" t="inlineStr">
        <is>
          <t>Stan na dzień:</t>
        </is>
      </c>
      <c r="J3" s="6">
        <f>TODAY()</f>
        <v/>
      </c>
    </row>
    <row r="5" ht="32" customHeight="1">
      <c r="A5" s="7" t="inlineStr">
        <is>
          <t>Lp.</t>
        </is>
      </c>
      <c r="B5" s="7" t="inlineStr">
        <is>
          <t>Imię i nazwisko</t>
        </is>
      </c>
      <c r="C5" s="7" t="inlineStr">
        <is>
          <t>Firma</t>
        </is>
      </c>
      <c r="D5" s="7" t="inlineStr">
        <is>
          <t>Stanowisko / rodzaj pracy</t>
        </is>
      </c>
      <c r="E5" s="7" t="inlineStr">
        <is>
          <t>Rodzaj dokumentu</t>
        </is>
      </c>
      <c r="F5" s="7" t="inlineStr">
        <is>
          <t>Numer dokumentu</t>
        </is>
      </c>
      <c r="G5" s="7" t="inlineStr">
        <is>
          <t>Data wystawienia</t>
        </is>
      </c>
      <c r="H5" s="7" t="inlineStr">
        <is>
          <t>Ważny do</t>
        </is>
      </c>
      <c r="I5" s="7" t="inlineStr">
        <is>
          <t>Dni do końca</t>
        </is>
      </c>
      <c r="J5" s="7" t="inlineStr">
        <is>
          <t>Status</t>
        </is>
      </c>
      <c r="K5" s="7" t="inlineStr">
        <is>
          <t>Uwagi</t>
        </is>
      </c>
    </row>
    <row r="6">
      <c r="A6" s="8">
        <f>IF(B6="","",COUNTA($B$6:B6))</f>
        <v/>
      </c>
      <c r="B6" s="9" t="inlineStr">
        <is>
          <t>Jan Przykładowy</t>
        </is>
      </c>
      <c r="C6" s="9" t="inlineStr">
        <is>
          <t>Budowlana Przykład sp. z o.o.</t>
        </is>
      </c>
      <c r="D6" s="9" t="inlineStr">
        <is>
          <t>murarz</t>
        </is>
      </c>
      <c r="E6" s="9" t="inlineStr">
        <is>
          <t>badania lekarskie</t>
        </is>
      </c>
      <c r="F6" s="9" t="inlineStr">
        <is>
          <t>PRZ-001</t>
        </is>
      </c>
      <c r="G6" s="10">
        <f>H6-1095</f>
        <v/>
      </c>
      <c r="H6" s="10">
        <f>TODAY()-15</f>
        <v/>
      </c>
      <c r="I6" s="11">
        <f>IF(H6="","",H6-TODAY())</f>
        <v/>
      </c>
      <c r="J6" s="12">
        <f>IF(I6="","",IF(I6&lt;0,"PO TERMINIE",IF(I6&lt;=$C$3,"do "&amp;$C$3&amp;" dni","OK")))</f>
        <v/>
      </c>
      <c r="K6" s="9" t="inlineStr">
        <is>
          <t>Przykład — usuń</t>
        </is>
      </c>
    </row>
    <row r="7">
      <c r="A7" s="8">
        <f>IF(B7="","",COUNTA($B$6:B7))</f>
        <v/>
      </c>
      <c r="B7" s="9" t="inlineStr">
        <is>
          <t>Anna Wzorcowa</t>
        </is>
      </c>
      <c r="C7" s="9" t="inlineStr">
        <is>
          <t>Budowlana Przykład sp. z o.o.</t>
        </is>
      </c>
      <c r="D7" s="9" t="inlineStr">
        <is>
          <t>operator wózka widłowego</t>
        </is>
      </c>
      <c r="E7" s="9" t="inlineStr">
        <is>
          <t>uprawnienia UDT</t>
        </is>
      </c>
      <c r="F7" s="9" t="inlineStr">
        <is>
          <t>PRZ-002</t>
        </is>
      </c>
      <c r="G7" s="10">
        <f>H7-1825</f>
        <v/>
      </c>
      <c r="H7" s="10">
        <f>TODAY()+12</f>
        <v/>
      </c>
      <c r="I7" s="11">
        <f>IF(H7="","",H7-TODAY())</f>
        <v/>
      </c>
      <c r="J7" s="12">
        <f>IF(I7="","",IF(I7&lt;0,"PO TERMINIE",IF(I7&lt;=$C$3,"do "&amp;$C$3&amp;" dni","OK")))</f>
        <v/>
      </c>
      <c r="K7" s="9" t="inlineStr">
        <is>
          <t>Przykład — usuń</t>
        </is>
      </c>
    </row>
    <row r="8">
      <c r="A8" s="8">
        <f>IF(B8="","",COUNTA($B$6:B8))</f>
        <v/>
      </c>
      <c r="B8" s="9" t="inlineStr">
        <is>
          <t>Piotr Testowy</t>
        </is>
      </c>
      <c r="C8" s="9" t="inlineStr">
        <is>
          <t>Instalacje Wzór sp. z o.o.</t>
        </is>
      </c>
      <c r="D8" s="9" t="inlineStr">
        <is>
          <t>elektryk</t>
        </is>
      </c>
      <c r="E8" s="9" t="inlineStr">
        <is>
          <t>świadectwo SEP</t>
        </is>
      </c>
      <c r="F8" s="9" t="inlineStr">
        <is>
          <t>PRZ-003</t>
        </is>
      </c>
      <c r="G8" s="10">
        <f>H8-1825</f>
        <v/>
      </c>
      <c r="H8" s="10">
        <f>TODAY()+210</f>
        <v/>
      </c>
      <c r="I8" s="11">
        <f>IF(H8="","",H8-TODAY())</f>
        <v/>
      </c>
      <c r="J8" s="12">
        <f>IF(I8="","",IF(I8&lt;0,"PO TERMINIE",IF(I8&lt;=$C$3,"do "&amp;$C$3&amp;" dni","OK")))</f>
        <v/>
      </c>
      <c r="K8" s="9" t="inlineStr">
        <is>
          <t>Przykład — usuń</t>
        </is>
      </c>
    </row>
    <row r="9">
      <c r="A9" s="8">
        <f>IF(B9="","",COUNTA($B$6:B9))</f>
        <v/>
      </c>
      <c r="B9" s="9" t="inlineStr">
        <is>
          <t>Maria Demonstracyjna</t>
        </is>
      </c>
      <c r="C9" s="9" t="inlineStr">
        <is>
          <t>Instalacje Wzór sp. z o.o.</t>
        </is>
      </c>
      <c r="D9" s="9" t="inlineStr">
        <is>
          <t>pracownik na wysokości</t>
        </is>
      </c>
      <c r="E9" s="9" t="inlineStr">
        <is>
          <t>badania wysokościowe</t>
        </is>
      </c>
      <c r="F9" s="9" t="inlineStr">
        <is>
          <t>PRZ-004</t>
        </is>
      </c>
      <c r="G9" s="10">
        <f>H9-730</f>
        <v/>
      </c>
      <c r="H9" s="10">
        <f>TODAY()+30</f>
        <v/>
      </c>
      <c r="I9" s="11">
        <f>IF(H9="","",H9-TODAY())</f>
        <v/>
      </c>
      <c r="J9" s="12">
        <f>IF(I9="","",IF(I9&lt;0,"PO TERMINIE",IF(I9&lt;=$C$3,"do "&amp;$C$3&amp;" dni","OK")))</f>
        <v/>
      </c>
      <c r="K9" s="9" t="inlineStr">
        <is>
          <t>Przykład — usuń</t>
        </is>
      </c>
    </row>
    <row r="10">
      <c r="A10" s="8">
        <f>IF(B10="","",COUNTA($B$6:B10))</f>
        <v/>
      </c>
      <c r="B10" s="9" t="inlineStr">
        <is>
          <t>Olek Przykładowy</t>
        </is>
      </c>
      <c r="C10" s="9" t="inlineStr">
        <is>
          <t>Instalacje Wzór sp. z o.o.</t>
        </is>
      </c>
      <c r="D10" s="9" t="inlineStr">
        <is>
          <t>pomocnik</t>
        </is>
      </c>
      <c r="E10" s="9" t="inlineStr">
        <is>
          <t>szkolenie okresowe BHP</t>
        </is>
      </c>
      <c r="F10" s="9" t="inlineStr">
        <is>
          <t>PRZ-005</t>
        </is>
      </c>
      <c r="G10" s="10">
        <f>H10-1095</f>
        <v/>
      </c>
      <c r="H10" s="10">
        <f>TODAY()+400</f>
        <v/>
      </c>
      <c r="I10" s="11">
        <f>IF(H10="","",H10-TODAY())</f>
        <v/>
      </c>
      <c r="J10" s="12">
        <f>IF(I10="","",IF(I10&lt;0,"PO TERMINIE",IF(I10&lt;=$C$3,"do "&amp;$C$3&amp;" dni","OK")))</f>
        <v/>
      </c>
      <c r="K10" s="9" t="inlineStr">
        <is>
          <t>Przykład — usuń</t>
        </is>
      </c>
    </row>
    <row r="11">
      <c r="A11" s="8">
        <f>IF(B11="","",COUNTA($B$6:B11))</f>
        <v/>
      </c>
      <c r="B11" s="13" t="n"/>
      <c r="C11" s="13" t="n"/>
      <c r="D11" s="13" t="n"/>
      <c r="E11" s="13" t="n"/>
      <c r="F11" s="13" t="n"/>
      <c r="G11" s="14" t="n"/>
      <c r="H11" s="14" t="n"/>
      <c r="I11" s="11">
        <f>IF(H11="","",H11-TODAY())</f>
        <v/>
      </c>
      <c r="J11" s="12">
        <f>IF(I11="","",IF(I11&lt;0,"PO TERMINIE",IF(I11&lt;=$C$3,"do "&amp;$C$3&amp;" dni","OK")))</f>
        <v/>
      </c>
      <c r="K11" s="13" t="n"/>
    </row>
    <row r="12">
      <c r="A12" s="8">
        <f>IF(B12="","",COUNTA($B$6:B12))</f>
        <v/>
      </c>
      <c r="B12" s="13" t="n"/>
      <c r="C12" s="13" t="n"/>
      <c r="D12" s="13" t="n"/>
      <c r="E12" s="13" t="n"/>
      <c r="F12" s="13" t="n"/>
      <c r="G12" s="14" t="n"/>
      <c r="H12" s="14" t="n"/>
      <c r="I12" s="11">
        <f>IF(H12="","",H12-TODAY())</f>
        <v/>
      </c>
      <c r="J12" s="12">
        <f>IF(I12="","",IF(I12&lt;0,"PO TERMINIE",IF(I12&lt;=$C$3,"do "&amp;$C$3&amp;" dni","OK")))</f>
        <v/>
      </c>
      <c r="K12" s="13" t="n"/>
    </row>
    <row r="13">
      <c r="A13" s="8">
        <f>IF(B13="","",COUNTA($B$6:B13))</f>
        <v/>
      </c>
      <c r="B13" s="13" t="n"/>
      <c r="C13" s="13" t="n"/>
      <c r="D13" s="13" t="n"/>
      <c r="E13" s="13" t="n"/>
      <c r="F13" s="13" t="n"/>
      <c r="G13" s="14" t="n"/>
      <c r="H13" s="14" t="n"/>
      <c r="I13" s="11">
        <f>IF(H13="","",H13-TODAY())</f>
        <v/>
      </c>
      <c r="J13" s="12">
        <f>IF(I13="","",IF(I13&lt;0,"PO TERMINIE",IF(I13&lt;=$C$3,"do "&amp;$C$3&amp;" dni","OK")))</f>
        <v/>
      </c>
      <c r="K13" s="13" t="n"/>
    </row>
    <row r="14">
      <c r="A14" s="8">
        <f>IF(B14="","",COUNTA($B$6:B14))</f>
        <v/>
      </c>
      <c r="B14" s="13" t="n"/>
      <c r="C14" s="13" t="n"/>
      <c r="D14" s="13" t="n"/>
      <c r="E14" s="13" t="n"/>
      <c r="F14" s="13" t="n"/>
      <c r="G14" s="14" t="n"/>
      <c r="H14" s="14" t="n"/>
      <c r="I14" s="11">
        <f>IF(H14="","",H14-TODAY())</f>
        <v/>
      </c>
      <c r="J14" s="12">
        <f>IF(I14="","",IF(I14&lt;0,"PO TERMINIE",IF(I14&lt;=$C$3,"do "&amp;$C$3&amp;" dni","OK")))</f>
        <v/>
      </c>
      <c r="K14" s="13" t="n"/>
    </row>
    <row r="15">
      <c r="A15" s="8">
        <f>IF(B15="","",COUNTA($B$6:B15))</f>
        <v/>
      </c>
      <c r="B15" s="13" t="n"/>
      <c r="C15" s="13" t="n"/>
      <c r="D15" s="13" t="n"/>
      <c r="E15" s="13" t="n"/>
      <c r="F15" s="13" t="n"/>
      <c r="G15" s="14" t="n"/>
      <c r="H15" s="14" t="n"/>
      <c r="I15" s="11">
        <f>IF(H15="","",H15-TODAY())</f>
        <v/>
      </c>
      <c r="J15" s="12">
        <f>IF(I15="","",IF(I15&lt;0,"PO TERMINIE",IF(I15&lt;=$C$3,"do "&amp;$C$3&amp;" dni","OK")))</f>
        <v/>
      </c>
      <c r="K15" s="13" t="n"/>
    </row>
    <row r="16">
      <c r="A16" s="8">
        <f>IF(B16="","",COUNTA($B$6:B16))</f>
        <v/>
      </c>
      <c r="B16" s="13" t="n"/>
      <c r="C16" s="13" t="n"/>
      <c r="D16" s="13" t="n"/>
      <c r="E16" s="13" t="n"/>
      <c r="F16" s="13" t="n"/>
      <c r="G16" s="14" t="n"/>
      <c r="H16" s="14" t="n"/>
      <c r="I16" s="11">
        <f>IF(H16="","",H16-TODAY())</f>
        <v/>
      </c>
      <c r="J16" s="12">
        <f>IF(I16="","",IF(I16&lt;0,"PO TERMINIE",IF(I16&lt;=$C$3,"do "&amp;$C$3&amp;" dni","OK")))</f>
        <v/>
      </c>
      <c r="K16" s="13" t="n"/>
    </row>
    <row r="17">
      <c r="A17" s="8">
        <f>IF(B17="","",COUNTA($B$6:B17))</f>
        <v/>
      </c>
      <c r="B17" s="13" t="n"/>
      <c r="C17" s="13" t="n"/>
      <c r="D17" s="13" t="n"/>
      <c r="E17" s="13" t="n"/>
      <c r="F17" s="13" t="n"/>
      <c r="G17" s="14" t="n"/>
      <c r="H17" s="14" t="n"/>
      <c r="I17" s="11">
        <f>IF(H17="","",H17-TODAY())</f>
        <v/>
      </c>
      <c r="J17" s="12">
        <f>IF(I17="","",IF(I17&lt;0,"PO TERMINIE",IF(I17&lt;=$C$3,"do "&amp;$C$3&amp;" dni","OK")))</f>
        <v/>
      </c>
      <c r="K17" s="13" t="n"/>
    </row>
    <row r="18">
      <c r="A18" s="8">
        <f>IF(B18="","",COUNTA($B$6:B18))</f>
        <v/>
      </c>
      <c r="B18" s="13" t="n"/>
      <c r="C18" s="13" t="n"/>
      <c r="D18" s="13" t="n"/>
      <c r="E18" s="13" t="n"/>
      <c r="F18" s="13" t="n"/>
      <c r="G18" s="14" t="n"/>
      <c r="H18" s="14" t="n"/>
      <c r="I18" s="11">
        <f>IF(H18="","",H18-TODAY())</f>
        <v/>
      </c>
      <c r="J18" s="12">
        <f>IF(I18="","",IF(I18&lt;0,"PO TERMINIE",IF(I18&lt;=$C$3,"do "&amp;$C$3&amp;" dni","OK")))</f>
        <v/>
      </c>
      <c r="K18" s="13" t="n"/>
    </row>
    <row r="19">
      <c r="A19" s="8">
        <f>IF(B19="","",COUNTA($B$6:B19))</f>
        <v/>
      </c>
      <c r="B19" s="13" t="n"/>
      <c r="C19" s="13" t="n"/>
      <c r="D19" s="13" t="n"/>
      <c r="E19" s="13" t="n"/>
      <c r="F19" s="13" t="n"/>
      <c r="G19" s="14" t="n"/>
      <c r="H19" s="14" t="n"/>
      <c r="I19" s="11">
        <f>IF(H19="","",H19-TODAY())</f>
        <v/>
      </c>
      <c r="J19" s="12">
        <f>IF(I19="","",IF(I19&lt;0,"PO TERMINIE",IF(I19&lt;=$C$3,"do "&amp;$C$3&amp;" dni","OK")))</f>
        <v/>
      </c>
      <c r="K19" s="13" t="n"/>
    </row>
    <row r="20">
      <c r="A20" s="8">
        <f>IF(B20="","",COUNTA($B$6:B20))</f>
        <v/>
      </c>
      <c r="B20" s="13" t="n"/>
      <c r="C20" s="13" t="n"/>
      <c r="D20" s="13" t="n"/>
      <c r="E20" s="13" t="n"/>
      <c r="F20" s="13" t="n"/>
      <c r="G20" s="14" t="n"/>
      <c r="H20" s="14" t="n"/>
      <c r="I20" s="11">
        <f>IF(H20="","",H20-TODAY())</f>
        <v/>
      </c>
      <c r="J20" s="12">
        <f>IF(I20="","",IF(I20&lt;0,"PO TERMINIE",IF(I20&lt;=$C$3,"do "&amp;$C$3&amp;" dni","OK")))</f>
        <v/>
      </c>
      <c r="K20" s="13" t="n"/>
    </row>
    <row r="21">
      <c r="A21" s="8">
        <f>IF(B21="","",COUNTA($B$6:B21))</f>
        <v/>
      </c>
      <c r="B21" s="13" t="n"/>
      <c r="C21" s="13" t="n"/>
      <c r="D21" s="13" t="n"/>
      <c r="E21" s="13" t="n"/>
      <c r="F21" s="13" t="n"/>
      <c r="G21" s="14" t="n"/>
      <c r="H21" s="14" t="n"/>
      <c r="I21" s="11">
        <f>IF(H21="","",H21-TODAY())</f>
        <v/>
      </c>
      <c r="J21" s="12">
        <f>IF(I21="","",IF(I21&lt;0,"PO TERMINIE",IF(I21&lt;=$C$3,"do "&amp;$C$3&amp;" dni","OK")))</f>
        <v/>
      </c>
      <c r="K21" s="13" t="n"/>
    </row>
    <row r="22">
      <c r="A22" s="8">
        <f>IF(B22="","",COUNTA($B$6:B22))</f>
        <v/>
      </c>
      <c r="B22" s="13" t="n"/>
      <c r="C22" s="13" t="n"/>
      <c r="D22" s="13" t="n"/>
      <c r="E22" s="13" t="n"/>
      <c r="F22" s="13" t="n"/>
      <c r="G22" s="14" t="n"/>
      <c r="H22" s="14" t="n"/>
      <c r="I22" s="11">
        <f>IF(H22="","",H22-TODAY())</f>
        <v/>
      </c>
      <c r="J22" s="12">
        <f>IF(I22="","",IF(I22&lt;0,"PO TERMINIE",IF(I22&lt;=$C$3,"do "&amp;$C$3&amp;" dni","OK")))</f>
        <v/>
      </c>
      <c r="K22" s="13" t="n"/>
    </row>
    <row r="23">
      <c r="A23" s="8">
        <f>IF(B23="","",COUNTA($B$6:B23))</f>
        <v/>
      </c>
      <c r="B23" s="13" t="n"/>
      <c r="C23" s="13" t="n"/>
      <c r="D23" s="13" t="n"/>
      <c r="E23" s="13" t="n"/>
      <c r="F23" s="13" t="n"/>
      <c r="G23" s="14" t="n"/>
      <c r="H23" s="14" t="n"/>
      <c r="I23" s="11">
        <f>IF(H23="","",H23-TODAY())</f>
        <v/>
      </c>
      <c r="J23" s="12">
        <f>IF(I23="","",IF(I23&lt;0,"PO TERMINIE",IF(I23&lt;=$C$3,"do "&amp;$C$3&amp;" dni","OK")))</f>
        <v/>
      </c>
      <c r="K23" s="13" t="n"/>
    </row>
    <row r="24">
      <c r="A24" s="8">
        <f>IF(B24="","",COUNTA($B$6:B24))</f>
        <v/>
      </c>
      <c r="B24" s="13" t="n"/>
      <c r="C24" s="13" t="n"/>
      <c r="D24" s="13" t="n"/>
      <c r="E24" s="13" t="n"/>
      <c r="F24" s="13" t="n"/>
      <c r="G24" s="14" t="n"/>
      <c r="H24" s="14" t="n"/>
      <c r="I24" s="11">
        <f>IF(H24="","",H24-TODAY())</f>
        <v/>
      </c>
      <c r="J24" s="12">
        <f>IF(I24="","",IF(I24&lt;0,"PO TERMINIE",IF(I24&lt;=$C$3,"do "&amp;$C$3&amp;" dni","OK")))</f>
        <v/>
      </c>
      <c r="K24" s="13" t="n"/>
    </row>
    <row r="25">
      <c r="A25" s="8">
        <f>IF(B25="","",COUNTA($B$6:B25))</f>
        <v/>
      </c>
      <c r="B25" s="13" t="n"/>
      <c r="C25" s="13" t="n"/>
      <c r="D25" s="13" t="n"/>
      <c r="E25" s="13" t="n"/>
      <c r="F25" s="13" t="n"/>
      <c r="G25" s="14" t="n"/>
      <c r="H25" s="14" t="n"/>
      <c r="I25" s="11">
        <f>IF(H25="","",H25-TODAY())</f>
        <v/>
      </c>
      <c r="J25" s="12">
        <f>IF(I25="","",IF(I25&lt;0,"PO TERMINIE",IF(I25&lt;=$C$3,"do "&amp;$C$3&amp;" dni","OK")))</f>
        <v/>
      </c>
      <c r="K25" s="13" t="n"/>
    </row>
    <row r="26">
      <c r="A26" s="8">
        <f>IF(B26="","",COUNTA($B$6:B26))</f>
        <v/>
      </c>
      <c r="B26" s="13" t="n"/>
      <c r="C26" s="13" t="n"/>
      <c r="D26" s="13" t="n"/>
      <c r="E26" s="13" t="n"/>
      <c r="F26" s="13" t="n"/>
      <c r="G26" s="14" t="n"/>
      <c r="H26" s="14" t="n"/>
      <c r="I26" s="11">
        <f>IF(H26="","",H26-TODAY())</f>
        <v/>
      </c>
      <c r="J26" s="12">
        <f>IF(I26="","",IF(I26&lt;0,"PO TERMINIE",IF(I26&lt;=$C$3,"do "&amp;$C$3&amp;" dni","OK")))</f>
        <v/>
      </c>
      <c r="K26" s="13" t="n"/>
    </row>
    <row r="27">
      <c r="A27" s="8">
        <f>IF(B27="","",COUNTA($B$6:B27))</f>
        <v/>
      </c>
      <c r="B27" s="13" t="n"/>
      <c r="C27" s="13" t="n"/>
      <c r="D27" s="13" t="n"/>
      <c r="E27" s="13" t="n"/>
      <c r="F27" s="13" t="n"/>
      <c r="G27" s="14" t="n"/>
      <c r="H27" s="14" t="n"/>
      <c r="I27" s="11">
        <f>IF(H27="","",H27-TODAY())</f>
        <v/>
      </c>
      <c r="J27" s="12">
        <f>IF(I27="","",IF(I27&lt;0,"PO TERMINIE",IF(I27&lt;=$C$3,"do "&amp;$C$3&amp;" dni","OK")))</f>
        <v/>
      </c>
      <c r="K27" s="13" t="n"/>
    </row>
    <row r="28">
      <c r="A28" s="8">
        <f>IF(B28="","",COUNTA($B$6:B28))</f>
        <v/>
      </c>
      <c r="B28" s="13" t="n"/>
      <c r="C28" s="13" t="n"/>
      <c r="D28" s="13" t="n"/>
      <c r="E28" s="13" t="n"/>
      <c r="F28" s="13" t="n"/>
      <c r="G28" s="14" t="n"/>
      <c r="H28" s="14" t="n"/>
      <c r="I28" s="11">
        <f>IF(H28="","",H28-TODAY())</f>
        <v/>
      </c>
      <c r="J28" s="12">
        <f>IF(I28="","",IF(I28&lt;0,"PO TERMINIE",IF(I28&lt;=$C$3,"do "&amp;$C$3&amp;" dni","OK")))</f>
        <v/>
      </c>
      <c r="K28" s="13" t="n"/>
    </row>
    <row r="29">
      <c r="A29" s="8">
        <f>IF(B29="","",COUNTA($B$6:B29))</f>
        <v/>
      </c>
      <c r="B29" s="13" t="n"/>
      <c r="C29" s="13" t="n"/>
      <c r="D29" s="13" t="n"/>
      <c r="E29" s="13" t="n"/>
      <c r="F29" s="13" t="n"/>
      <c r="G29" s="14" t="n"/>
      <c r="H29" s="14" t="n"/>
      <c r="I29" s="11">
        <f>IF(H29="","",H29-TODAY())</f>
        <v/>
      </c>
      <c r="J29" s="12">
        <f>IF(I29="","",IF(I29&lt;0,"PO TERMINIE",IF(I29&lt;=$C$3,"do "&amp;$C$3&amp;" dni","OK")))</f>
        <v/>
      </c>
      <c r="K29" s="13" t="n"/>
    </row>
    <row r="30">
      <c r="A30" s="8">
        <f>IF(B30="","",COUNTA($B$6:B30))</f>
        <v/>
      </c>
      <c r="B30" s="13" t="n"/>
      <c r="C30" s="13" t="n"/>
      <c r="D30" s="13" t="n"/>
      <c r="E30" s="13" t="n"/>
      <c r="F30" s="13" t="n"/>
      <c r="G30" s="14" t="n"/>
      <c r="H30" s="14" t="n"/>
      <c r="I30" s="11">
        <f>IF(H30="","",H30-TODAY())</f>
        <v/>
      </c>
      <c r="J30" s="12">
        <f>IF(I30="","",IF(I30&lt;0,"PO TERMINIE",IF(I30&lt;=$C$3,"do "&amp;$C$3&amp;" dni","OK")))</f>
        <v/>
      </c>
      <c r="K30" s="13" t="n"/>
    </row>
    <row r="31">
      <c r="A31" s="8">
        <f>IF(B31="","",COUNTA($B$6:B31))</f>
        <v/>
      </c>
      <c r="B31" s="13" t="n"/>
      <c r="C31" s="13" t="n"/>
      <c r="D31" s="13" t="n"/>
      <c r="E31" s="13" t="n"/>
      <c r="F31" s="13" t="n"/>
      <c r="G31" s="14" t="n"/>
      <c r="H31" s="14" t="n"/>
      <c r="I31" s="11">
        <f>IF(H31="","",H31-TODAY())</f>
        <v/>
      </c>
      <c r="J31" s="12">
        <f>IF(I31="","",IF(I31&lt;0,"PO TERMINIE",IF(I31&lt;=$C$3,"do "&amp;$C$3&amp;" dni","OK")))</f>
        <v/>
      </c>
      <c r="K31" s="13" t="n"/>
    </row>
    <row r="32">
      <c r="A32" s="8">
        <f>IF(B32="","",COUNTA($B$6:B32))</f>
        <v/>
      </c>
      <c r="B32" s="13" t="n"/>
      <c r="C32" s="13" t="n"/>
      <c r="D32" s="13" t="n"/>
      <c r="E32" s="13" t="n"/>
      <c r="F32" s="13" t="n"/>
      <c r="G32" s="14" t="n"/>
      <c r="H32" s="14" t="n"/>
      <c r="I32" s="11">
        <f>IF(H32="","",H32-TODAY())</f>
        <v/>
      </c>
      <c r="J32" s="12">
        <f>IF(I32="","",IF(I32&lt;0,"PO TERMINIE",IF(I32&lt;=$C$3,"do "&amp;$C$3&amp;" dni","OK")))</f>
        <v/>
      </c>
      <c r="K32" s="13" t="n"/>
    </row>
    <row r="33">
      <c r="A33" s="8">
        <f>IF(B33="","",COUNTA($B$6:B33))</f>
        <v/>
      </c>
      <c r="B33" s="13" t="n"/>
      <c r="C33" s="13" t="n"/>
      <c r="D33" s="13" t="n"/>
      <c r="E33" s="13" t="n"/>
      <c r="F33" s="13" t="n"/>
      <c r="G33" s="14" t="n"/>
      <c r="H33" s="14" t="n"/>
      <c r="I33" s="11">
        <f>IF(H33="","",H33-TODAY())</f>
        <v/>
      </c>
      <c r="J33" s="12">
        <f>IF(I33="","",IF(I33&lt;0,"PO TERMINIE",IF(I33&lt;=$C$3,"do "&amp;$C$3&amp;" dni","OK")))</f>
        <v/>
      </c>
      <c r="K33" s="13" t="n"/>
    </row>
    <row r="34">
      <c r="A34" s="8">
        <f>IF(B34="","",COUNTA($B$6:B34))</f>
        <v/>
      </c>
      <c r="B34" s="13" t="n"/>
      <c r="C34" s="13" t="n"/>
      <c r="D34" s="13" t="n"/>
      <c r="E34" s="13" t="n"/>
      <c r="F34" s="13" t="n"/>
      <c r="G34" s="14" t="n"/>
      <c r="H34" s="14" t="n"/>
      <c r="I34" s="11">
        <f>IF(H34="","",H34-TODAY())</f>
        <v/>
      </c>
      <c r="J34" s="12">
        <f>IF(I34="","",IF(I34&lt;0,"PO TERMINIE",IF(I34&lt;=$C$3,"do "&amp;$C$3&amp;" dni","OK")))</f>
        <v/>
      </c>
      <c r="K34" s="13" t="n"/>
    </row>
    <row r="35">
      <c r="A35" s="8">
        <f>IF(B35="","",COUNTA($B$6:B35))</f>
        <v/>
      </c>
      <c r="B35" s="13" t="n"/>
      <c r="C35" s="13" t="n"/>
      <c r="D35" s="13" t="n"/>
      <c r="E35" s="13" t="n"/>
      <c r="F35" s="13" t="n"/>
      <c r="G35" s="14" t="n"/>
      <c r="H35" s="14" t="n"/>
      <c r="I35" s="11">
        <f>IF(H35="","",H35-TODAY())</f>
        <v/>
      </c>
      <c r="J35" s="12">
        <f>IF(I35="","",IF(I35&lt;0,"PO TERMINIE",IF(I35&lt;=$C$3,"do "&amp;$C$3&amp;" dni","OK")))</f>
        <v/>
      </c>
      <c r="K35" s="13" t="n"/>
    </row>
    <row r="36">
      <c r="A36" s="8">
        <f>IF(B36="","",COUNTA($B$6:B36))</f>
        <v/>
      </c>
      <c r="B36" s="13" t="n"/>
      <c r="C36" s="13" t="n"/>
      <c r="D36" s="13" t="n"/>
      <c r="E36" s="13" t="n"/>
      <c r="F36" s="13" t="n"/>
      <c r="G36" s="14" t="n"/>
      <c r="H36" s="14" t="n"/>
      <c r="I36" s="11">
        <f>IF(H36="","",H36-TODAY())</f>
        <v/>
      </c>
      <c r="J36" s="12">
        <f>IF(I36="","",IF(I36&lt;0,"PO TERMINIE",IF(I36&lt;=$C$3,"do "&amp;$C$3&amp;" dni","OK")))</f>
        <v/>
      </c>
      <c r="K36" s="13" t="n"/>
    </row>
    <row r="37">
      <c r="A37" s="8">
        <f>IF(B37="","",COUNTA($B$6:B37))</f>
        <v/>
      </c>
      <c r="B37" s="13" t="n"/>
      <c r="C37" s="13" t="n"/>
      <c r="D37" s="13" t="n"/>
      <c r="E37" s="13" t="n"/>
      <c r="F37" s="13" t="n"/>
      <c r="G37" s="14" t="n"/>
      <c r="H37" s="14" t="n"/>
      <c r="I37" s="11">
        <f>IF(H37="","",H37-TODAY())</f>
        <v/>
      </c>
      <c r="J37" s="12">
        <f>IF(I37="","",IF(I37&lt;0,"PO TERMINIE",IF(I37&lt;=$C$3,"do "&amp;$C$3&amp;" dni","OK")))</f>
        <v/>
      </c>
      <c r="K37" s="13" t="n"/>
    </row>
    <row r="38">
      <c r="A38" s="8">
        <f>IF(B38="","",COUNTA($B$6:B38))</f>
        <v/>
      </c>
      <c r="B38" s="13" t="n"/>
      <c r="C38" s="13" t="n"/>
      <c r="D38" s="13" t="n"/>
      <c r="E38" s="13" t="n"/>
      <c r="F38" s="13" t="n"/>
      <c r="G38" s="14" t="n"/>
      <c r="H38" s="14" t="n"/>
      <c r="I38" s="11">
        <f>IF(H38="","",H38-TODAY())</f>
        <v/>
      </c>
      <c r="J38" s="12">
        <f>IF(I38="","",IF(I38&lt;0,"PO TERMINIE",IF(I38&lt;=$C$3,"do "&amp;$C$3&amp;" dni","OK")))</f>
        <v/>
      </c>
      <c r="K38" s="13" t="n"/>
    </row>
    <row r="39">
      <c r="A39" s="8">
        <f>IF(B39="","",COUNTA($B$6:B39))</f>
        <v/>
      </c>
      <c r="B39" s="13" t="n"/>
      <c r="C39" s="13" t="n"/>
      <c r="D39" s="13" t="n"/>
      <c r="E39" s="13" t="n"/>
      <c r="F39" s="13" t="n"/>
      <c r="G39" s="14" t="n"/>
      <c r="H39" s="14" t="n"/>
      <c r="I39" s="11">
        <f>IF(H39="","",H39-TODAY())</f>
        <v/>
      </c>
      <c r="J39" s="12">
        <f>IF(I39="","",IF(I39&lt;0,"PO TERMINIE",IF(I39&lt;=$C$3,"do "&amp;$C$3&amp;" dni","OK")))</f>
        <v/>
      </c>
      <c r="K39" s="13" t="n"/>
    </row>
    <row r="40">
      <c r="A40" s="8">
        <f>IF(B40="","",COUNTA($B$6:B40))</f>
        <v/>
      </c>
      <c r="B40" s="13" t="n"/>
      <c r="C40" s="13" t="n"/>
      <c r="D40" s="13" t="n"/>
      <c r="E40" s="13" t="n"/>
      <c r="F40" s="13" t="n"/>
      <c r="G40" s="14" t="n"/>
      <c r="H40" s="14" t="n"/>
      <c r="I40" s="11">
        <f>IF(H40="","",H40-TODAY())</f>
        <v/>
      </c>
      <c r="J40" s="12">
        <f>IF(I40="","",IF(I40&lt;0,"PO TERMINIE",IF(I40&lt;=$C$3,"do "&amp;$C$3&amp;" dni","OK")))</f>
        <v/>
      </c>
      <c r="K40" s="13" t="n"/>
    </row>
    <row r="41">
      <c r="A41" s="8">
        <f>IF(B41="","",COUNTA($B$6:B41))</f>
        <v/>
      </c>
      <c r="B41" s="13" t="n"/>
      <c r="C41" s="13" t="n"/>
      <c r="D41" s="13" t="n"/>
      <c r="E41" s="13" t="n"/>
      <c r="F41" s="13" t="n"/>
      <c r="G41" s="14" t="n"/>
      <c r="H41" s="14" t="n"/>
      <c r="I41" s="11">
        <f>IF(H41="","",H41-TODAY())</f>
        <v/>
      </c>
      <c r="J41" s="12">
        <f>IF(I41="","",IF(I41&lt;0,"PO TERMINIE",IF(I41&lt;=$C$3,"do "&amp;$C$3&amp;" dni","OK")))</f>
        <v/>
      </c>
      <c r="K41" s="13" t="n"/>
    </row>
    <row r="42">
      <c r="A42" s="8">
        <f>IF(B42="","",COUNTA($B$6:B42))</f>
        <v/>
      </c>
      <c r="B42" s="13" t="n"/>
      <c r="C42" s="13" t="n"/>
      <c r="D42" s="13" t="n"/>
      <c r="E42" s="13" t="n"/>
      <c r="F42" s="13" t="n"/>
      <c r="G42" s="14" t="n"/>
      <c r="H42" s="14" t="n"/>
      <c r="I42" s="11">
        <f>IF(H42="","",H42-TODAY())</f>
        <v/>
      </c>
      <c r="J42" s="12">
        <f>IF(I42="","",IF(I42&lt;0,"PO TERMINIE",IF(I42&lt;=$C$3,"do "&amp;$C$3&amp;" dni","OK")))</f>
        <v/>
      </c>
      <c r="K42" s="13" t="n"/>
    </row>
    <row r="43">
      <c r="A43" s="8">
        <f>IF(B43="","",COUNTA($B$6:B43))</f>
        <v/>
      </c>
      <c r="B43" s="13" t="n"/>
      <c r="C43" s="13" t="n"/>
      <c r="D43" s="13" t="n"/>
      <c r="E43" s="13" t="n"/>
      <c r="F43" s="13" t="n"/>
      <c r="G43" s="14" t="n"/>
      <c r="H43" s="14" t="n"/>
      <c r="I43" s="11">
        <f>IF(H43="","",H43-TODAY())</f>
        <v/>
      </c>
      <c r="J43" s="12">
        <f>IF(I43="","",IF(I43&lt;0,"PO TERMINIE",IF(I43&lt;=$C$3,"do "&amp;$C$3&amp;" dni","OK")))</f>
        <v/>
      </c>
      <c r="K43" s="13" t="n"/>
    </row>
    <row r="44">
      <c r="A44" s="8">
        <f>IF(B44="","",COUNTA($B$6:B44))</f>
        <v/>
      </c>
      <c r="B44" s="13" t="n"/>
      <c r="C44" s="13" t="n"/>
      <c r="D44" s="13" t="n"/>
      <c r="E44" s="13" t="n"/>
      <c r="F44" s="13" t="n"/>
      <c r="G44" s="14" t="n"/>
      <c r="H44" s="14" t="n"/>
      <c r="I44" s="11">
        <f>IF(H44="","",H44-TODAY())</f>
        <v/>
      </c>
      <c r="J44" s="12">
        <f>IF(I44="","",IF(I44&lt;0,"PO TERMINIE",IF(I44&lt;=$C$3,"do "&amp;$C$3&amp;" dni","OK")))</f>
        <v/>
      </c>
      <c r="K44" s="13" t="n"/>
    </row>
    <row r="45">
      <c r="A45" s="8">
        <f>IF(B45="","",COUNTA($B$6:B45))</f>
        <v/>
      </c>
      <c r="B45" s="13" t="n"/>
      <c r="C45" s="13" t="n"/>
      <c r="D45" s="13" t="n"/>
      <c r="E45" s="13" t="n"/>
      <c r="F45" s="13" t="n"/>
      <c r="G45" s="14" t="n"/>
      <c r="H45" s="14" t="n"/>
      <c r="I45" s="11">
        <f>IF(H45="","",H45-TODAY())</f>
        <v/>
      </c>
      <c r="J45" s="12">
        <f>IF(I45="","",IF(I45&lt;0,"PO TERMINIE",IF(I45&lt;=$C$3,"do "&amp;$C$3&amp;" dni","OK")))</f>
        <v/>
      </c>
      <c r="K45" s="13" t="n"/>
    </row>
    <row r="46">
      <c r="A46" s="8">
        <f>IF(B46="","",COUNTA($B$6:B46))</f>
        <v/>
      </c>
      <c r="B46" s="13" t="n"/>
      <c r="C46" s="13" t="n"/>
      <c r="D46" s="13" t="n"/>
      <c r="E46" s="13" t="n"/>
      <c r="F46" s="13" t="n"/>
      <c r="G46" s="14" t="n"/>
      <c r="H46" s="14" t="n"/>
      <c r="I46" s="11">
        <f>IF(H46="","",H46-TODAY())</f>
        <v/>
      </c>
      <c r="J46" s="12">
        <f>IF(I46="","",IF(I46&lt;0,"PO TERMINIE",IF(I46&lt;=$C$3,"do "&amp;$C$3&amp;" dni","OK")))</f>
        <v/>
      </c>
      <c r="K46" s="13" t="n"/>
    </row>
    <row r="47">
      <c r="A47" s="8">
        <f>IF(B47="","",COUNTA($B$6:B47))</f>
        <v/>
      </c>
      <c r="B47" s="13" t="n"/>
      <c r="C47" s="13" t="n"/>
      <c r="D47" s="13" t="n"/>
      <c r="E47" s="13" t="n"/>
      <c r="F47" s="13" t="n"/>
      <c r="G47" s="14" t="n"/>
      <c r="H47" s="14" t="n"/>
      <c r="I47" s="11">
        <f>IF(H47="","",H47-TODAY())</f>
        <v/>
      </c>
      <c r="J47" s="12">
        <f>IF(I47="","",IF(I47&lt;0,"PO TERMINIE",IF(I47&lt;=$C$3,"do "&amp;$C$3&amp;" dni","OK")))</f>
        <v/>
      </c>
      <c r="K47" s="13" t="n"/>
    </row>
    <row r="48">
      <c r="A48" s="8">
        <f>IF(B48="","",COUNTA($B$6:B48))</f>
        <v/>
      </c>
      <c r="B48" s="13" t="n"/>
      <c r="C48" s="13" t="n"/>
      <c r="D48" s="13" t="n"/>
      <c r="E48" s="13" t="n"/>
      <c r="F48" s="13" t="n"/>
      <c r="G48" s="14" t="n"/>
      <c r="H48" s="14" t="n"/>
      <c r="I48" s="11">
        <f>IF(H48="","",H48-TODAY())</f>
        <v/>
      </c>
      <c r="J48" s="12">
        <f>IF(I48="","",IF(I48&lt;0,"PO TERMINIE",IF(I48&lt;=$C$3,"do "&amp;$C$3&amp;" dni","OK")))</f>
        <v/>
      </c>
      <c r="K48" s="13" t="n"/>
    </row>
    <row r="49">
      <c r="A49" s="8">
        <f>IF(B49="","",COUNTA($B$6:B49))</f>
        <v/>
      </c>
      <c r="B49" s="13" t="n"/>
      <c r="C49" s="13" t="n"/>
      <c r="D49" s="13" t="n"/>
      <c r="E49" s="13" t="n"/>
      <c r="F49" s="13" t="n"/>
      <c r="G49" s="14" t="n"/>
      <c r="H49" s="14" t="n"/>
      <c r="I49" s="11">
        <f>IF(H49="","",H49-TODAY())</f>
        <v/>
      </c>
      <c r="J49" s="12">
        <f>IF(I49="","",IF(I49&lt;0,"PO TERMINIE",IF(I49&lt;=$C$3,"do "&amp;$C$3&amp;" dni","OK")))</f>
        <v/>
      </c>
      <c r="K49" s="13" t="n"/>
    </row>
    <row r="50">
      <c r="A50" s="8">
        <f>IF(B50="","",COUNTA($B$6:B50))</f>
        <v/>
      </c>
      <c r="B50" s="13" t="n"/>
      <c r="C50" s="13" t="n"/>
      <c r="D50" s="13" t="n"/>
      <c r="E50" s="13" t="n"/>
      <c r="F50" s="13" t="n"/>
      <c r="G50" s="14" t="n"/>
      <c r="H50" s="14" t="n"/>
      <c r="I50" s="11">
        <f>IF(H50="","",H50-TODAY())</f>
        <v/>
      </c>
      <c r="J50" s="12">
        <f>IF(I50="","",IF(I50&lt;0,"PO TERMINIE",IF(I50&lt;=$C$3,"do "&amp;$C$3&amp;" dni","OK")))</f>
        <v/>
      </c>
      <c r="K50" s="13" t="n"/>
    </row>
    <row r="51">
      <c r="A51" s="8">
        <f>IF(B51="","",COUNTA($B$6:B51))</f>
        <v/>
      </c>
      <c r="B51" s="13" t="n"/>
      <c r="C51" s="13" t="n"/>
      <c r="D51" s="13" t="n"/>
      <c r="E51" s="13" t="n"/>
      <c r="F51" s="13" t="n"/>
      <c r="G51" s="14" t="n"/>
      <c r="H51" s="14" t="n"/>
      <c r="I51" s="11">
        <f>IF(H51="","",H51-TODAY())</f>
        <v/>
      </c>
      <c r="J51" s="12">
        <f>IF(I51="","",IF(I51&lt;0,"PO TERMINIE",IF(I51&lt;=$C$3,"do "&amp;$C$3&amp;" dni","OK")))</f>
        <v/>
      </c>
      <c r="K51" s="13" t="n"/>
    </row>
    <row r="52">
      <c r="A52" s="8">
        <f>IF(B52="","",COUNTA($B$6:B52))</f>
        <v/>
      </c>
      <c r="B52" s="13" t="n"/>
      <c r="C52" s="13" t="n"/>
      <c r="D52" s="13" t="n"/>
      <c r="E52" s="13" t="n"/>
      <c r="F52" s="13" t="n"/>
      <c r="G52" s="14" t="n"/>
      <c r="H52" s="14" t="n"/>
      <c r="I52" s="11">
        <f>IF(H52="","",H52-TODAY())</f>
        <v/>
      </c>
      <c r="J52" s="12">
        <f>IF(I52="","",IF(I52&lt;0,"PO TERMINIE",IF(I52&lt;=$C$3,"do "&amp;$C$3&amp;" dni","OK")))</f>
        <v/>
      </c>
      <c r="K52" s="13" t="n"/>
    </row>
    <row r="53">
      <c r="A53" s="8">
        <f>IF(B53="","",COUNTA($B$6:B53))</f>
        <v/>
      </c>
      <c r="B53" s="13" t="n"/>
      <c r="C53" s="13" t="n"/>
      <c r="D53" s="13" t="n"/>
      <c r="E53" s="13" t="n"/>
      <c r="F53" s="13" t="n"/>
      <c r="G53" s="14" t="n"/>
      <c r="H53" s="14" t="n"/>
      <c r="I53" s="11">
        <f>IF(H53="","",H53-TODAY())</f>
        <v/>
      </c>
      <c r="J53" s="12">
        <f>IF(I53="","",IF(I53&lt;0,"PO TERMINIE",IF(I53&lt;=$C$3,"do "&amp;$C$3&amp;" dni","OK")))</f>
        <v/>
      </c>
      <c r="K53" s="13" t="n"/>
    </row>
    <row r="54">
      <c r="A54" s="8">
        <f>IF(B54="","",COUNTA($B$6:B54))</f>
        <v/>
      </c>
      <c r="B54" s="13" t="n"/>
      <c r="C54" s="13" t="n"/>
      <c r="D54" s="13" t="n"/>
      <c r="E54" s="13" t="n"/>
      <c r="F54" s="13" t="n"/>
      <c r="G54" s="14" t="n"/>
      <c r="H54" s="14" t="n"/>
      <c r="I54" s="11">
        <f>IF(H54="","",H54-TODAY())</f>
        <v/>
      </c>
      <c r="J54" s="12">
        <f>IF(I54="","",IF(I54&lt;0,"PO TERMINIE",IF(I54&lt;=$C$3,"do "&amp;$C$3&amp;" dni","OK")))</f>
        <v/>
      </c>
      <c r="K54" s="13" t="n"/>
    </row>
    <row r="55">
      <c r="A55" s="8">
        <f>IF(B55="","",COUNTA($B$6:B55))</f>
        <v/>
      </c>
      <c r="B55" s="13" t="n"/>
      <c r="C55" s="13" t="n"/>
      <c r="D55" s="13" t="n"/>
      <c r="E55" s="13" t="n"/>
      <c r="F55" s="13" t="n"/>
      <c r="G55" s="14" t="n"/>
      <c r="H55" s="14" t="n"/>
      <c r="I55" s="11">
        <f>IF(H55="","",H55-TODAY())</f>
        <v/>
      </c>
      <c r="J55" s="12">
        <f>IF(I55="","",IF(I55&lt;0,"PO TERMINIE",IF(I55&lt;=$C$3,"do "&amp;$C$3&amp;" dni","OK")))</f>
        <v/>
      </c>
      <c r="K55" s="13" t="n"/>
    </row>
    <row r="56">
      <c r="A56" s="8">
        <f>IF(B56="","",COUNTA($B$6:B56))</f>
        <v/>
      </c>
      <c r="B56" s="13" t="n"/>
      <c r="C56" s="13" t="n"/>
      <c r="D56" s="13" t="n"/>
      <c r="E56" s="13" t="n"/>
      <c r="F56" s="13" t="n"/>
      <c r="G56" s="14" t="n"/>
      <c r="H56" s="14" t="n"/>
      <c r="I56" s="11">
        <f>IF(H56="","",H56-TODAY())</f>
        <v/>
      </c>
      <c r="J56" s="12">
        <f>IF(I56="","",IF(I56&lt;0,"PO TERMINIE",IF(I56&lt;=$C$3,"do "&amp;$C$3&amp;" dni","OK")))</f>
        <v/>
      </c>
      <c r="K56" s="13" t="n"/>
    </row>
    <row r="57">
      <c r="A57" s="8">
        <f>IF(B57="","",COUNTA($B$6:B57))</f>
        <v/>
      </c>
      <c r="B57" s="13" t="n"/>
      <c r="C57" s="13" t="n"/>
      <c r="D57" s="13" t="n"/>
      <c r="E57" s="13" t="n"/>
      <c r="F57" s="13" t="n"/>
      <c r="G57" s="14" t="n"/>
      <c r="H57" s="14" t="n"/>
      <c r="I57" s="11">
        <f>IF(H57="","",H57-TODAY())</f>
        <v/>
      </c>
      <c r="J57" s="12">
        <f>IF(I57="","",IF(I57&lt;0,"PO TERMINIE",IF(I57&lt;=$C$3,"do "&amp;$C$3&amp;" dni","OK")))</f>
        <v/>
      </c>
      <c r="K57" s="13" t="n"/>
    </row>
    <row r="58">
      <c r="A58" s="8">
        <f>IF(B58="","",COUNTA($B$6:B58))</f>
        <v/>
      </c>
      <c r="B58" s="13" t="n"/>
      <c r="C58" s="13" t="n"/>
      <c r="D58" s="13" t="n"/>
      <c r="E58" s="13" t="n"/>
      <c r="F58" s="13" t="n"/>
      <c r="G58" s="14" t="n"/>
      <c r="H58" s="14" t="n"/>
      <c r="I58" s="11">
        <f>IF(H58="","",H58-TODAY())</f>
        <v/>
      </c>
      <c r="J58" s="12">
        <f>IF(I58="","",IF(I58&lt;0,"PO TERMINIE",IF(I58&lt;=$C$3,"do "&amp;$C$3&amp;" dni","OK")))</f>
        <v/>
      </c>
      <c r="K58" s="13" t="n"/>
    </row>
    <row r="59">
      <c r="A59" s="8">
        <f>IF(B59="","",COUNTA($B$6:B59))</f>
        <v/>
      </c>
      <c r="B59" s="13" t="n"/>
      <c r="C59" s="13" t="n"/>
      <c r="D59" s="13" t="n"/>
      <c r="E59" s="13" t="n"/>
      <c r="F59" s="13" t="n"/>
      <c r="G59" s="14" t="n"/>
      <c r="H59" s="14" t="n"/>
      <c r="I59" s="11">
        <f>IF(H59="","",H59-TODAY())</f>
        <v/>
      </c>
      <c r="J59" s="12">
        <f>IF(I59="","",IF(I59&lt;0,"PO TERMINIE",IF(I59&lt;=$C$3,"do "&amp;$C$3&amp;" dni","OK")))</f>
        <v/>
      </c>
      <c r="K59" s="13" t="n"/>
    </row>
    <row r="60">
      <c r="A60" s="8">
        <f>IF(B60="","",COUNTA($B$6:B60))</f>
        <v/>
      </c>
      <c r="B60" s="13" t="n"/>
      <c r="C60" s="13" t="n"/>
      <c r="D60" s="13" t="n"/>
      <c r="E60" s="13" t="n"/>
      <c r="F60" s="13" t="n"/>
      <c r="G60" s="14" t="n"/>
      <c r="H60" s="14" t="n"/>
      <c r="I60" s="11">
        <f>IF(H60="","",H60-TODAY())</f>
        <v/>
      </c>
      <c r="J60" s="12">
        <f>IF(I60="","",IF(I60&lt;0,"PO TERMINIE",IF(I60&lt;=$C$3,"do "&amp;$C$3&amp;" dni","OK")))</f>
        <v/>
      </c>
      <c r="K60" s="13" t="n"/>
    </row>
    <row r="61">
      <c r="A61" s="8">
        <f>IF(B61="","",COUNTA($B$6:B61))</f>
        <v/>
      </c>
      <c r="B61" s="13" t="n"/>
      <c r="C61" s="13" t="n"/>
      <c r="D61" s="13" t="n"/>
      <c r="E61" s="13" t="n"/>
      <c r="F61" s="13" t="n"/>
      <c r="G61" s="14" t="n"/>
      <c r="H61" s="14" t="n"/>
      <c r="I61" s="11">
        <f>IF(H61="","",H61-TODAY())</f>
        <v/>
      </c>
      <c r="J61" s="12">
        <f>IF(I61="","",IF(I61&lt;0,"PO TERMINIE",IF(I61&lt;=$C$3,"do "&amp;$C$3&amp;" dni","OK")))</f>
        <v/>
      </c>
      <c r="K61" s="13" t="n"/>
    </row>
    <row r="62">
      <c r="A62" s="8">
        <f>IF(B62="","",COUNTA($B$6:B62))</f>
        <v/>
      </c>
      <c r="B62" s="13" t="n"/>
      <c r="C62" s="13" t="n"/>
      <c r="D62" s="13" t="n"/>
      <c r="E62" s="13" t="n"/>
      <c r="F62" s="13" t="n"/>
      <c r="G62" s="14" t="n"/>
      <c r="H62" s="14" t="n"/>
      <c r="I62" s="11">
        <f>IF(H62="","",H62-TODAY())</f>
        <v/>
      </c>
      <c r="J62" s="12">
        <f>IF(I62="","",IF(I62&lt;0,"PO TERMINIE",IF(I62&lt;=$C$3,"do "&amp;$C$3&amp;" dni","OK")))</f>
        <v/>
      </c>
      <c r="K62" s="13" t="n"/>
    </row>
    <row r="63">
      <c r="A63" s="8">
        <f>IF(B63="","",COUNTA($B$6:B63))</f>
        <v/>
      </c>
      <c r="B63" s="13" t="n"/>
      <c r="C63" s="13" t="n"/>
      <c r="D63" s="13" t="n"/>
      <c r="E63" s="13" t="n"/>
      <c r="F63" s="13" t="n"/>
      <c r="G63" s="14" t="n"/>
      <c r="H63" s="14" t="n"/>
      <c r="I63" s="11">
        <f>IF(H63="","",H63-TODAY())</f>
        <v/>
      </c>
      <c r="J63" s="12">
        <f>IF(I63="","",IF(I63&lt;0,"PO TERMINIE",IF(I63&lt;=$C$3,"do "&amp;$C$3&amp;" dni","OK")))</f>
        <v/>
      </c>
      <c r="K63" s="13" t="n"/>
    </row>
    <row r="64">
      <c r="A64" s="8">
        <f>IF(B64="","",COUNTA($B$6:B64))</f>
        <v/>
      </c>
      <c r="B64" s="13" t="n"/>
      <c r="C64" s="13" t="n"/>
      <c r="D64" s="13" t="n"/>
      <c r="E64" s="13" t="n"/>
      <c r="F64" s="13" t="n"/>
      <c r="G64" s="14" t="n"/>
      <c r="H64" s="14" t="n"/>
      <c r="I64" s="11">
        <f>IF(H64="","",H64-TODAY())</f>
        <v/>
      </c>
      <c r="J64" s="12">
        <f>IF(I64="","",IF(I64&lt;0,"PO TERMINIE",IF(I64&lt;=$C$3,"do "&amp;$C$3&amp;" dni","OK")))</f>
        <v/>
      </c>
      <c r="K64" s="13" t="n"/>
    </row>
    <row r="65">
      <c r="A65" s="8">
        <f>IF(B65="","",COUNTA($B$6:B65))</f>
        <v/>
      </c>
      <c r="B65" s="13" t="n"/>
      <c r="C65" s="13" t="n"/>
      <c r="D65" s="13" t="n"/>
      <c r="E65" s="13" t="n"/>
      <c r="F65" s="13" t="n"/>
      <c r="G65" s="14" t="n"/>
      <c r="H65" s="14" t="n"/>
      <c r="I65" s="11">
        <f>IF(H65="","",H65-TODAY())</f>
        <v/>
      </c>
      <c r="J65" s="12">
        <f>IF(I65="","",IF(I65&lt;0,"PO TERMINIE",IF(I65&lt;=$C$3,"do "&amp;$C$3&amp;" dni","OK")))</f>
        <v/>
      </c>
      <c r="K65" s="13" t="n"/>
    </row>
    <row r="66">
      <c r="A66" s="8">
        <f>IF(B66="","",COUNTA($B$6:B66))</f>
        <v/>
      </c>
      <c r="B66" s="13" t="n"/>
      <c r="C66" s="13" t="n"/>
      <c r="D66" s="13" t="n"/>
      <c r="E66" s="13" t="n"/>
      <c r="F66" s="13" t="n"/>
      <c r="G66" s="14" t="n"/>
      <c r="H66" s="14" t="n"/>
      <c r="I66" s="11">
        <f>IF(H66="","",H66-TODAY())</f>
        <v/>
      </c>
      <c r="J66" s="12">
        <f>IF(I66="","",IF(I66&lt;0,"PO TERMINIE",IF(I66&lt;=$C$3,"do "&amp;$C$3&amp;" dni","OK")))</f>
        <v/>
      </c>
      <c r="K66" s="13" t="n"/>
    </row>
    <row r="67">
      <c r="A67" s="8">
        <f>IF(B67="","",COUNTA($B$6:B67))</f>
        <v/>
      </c>
      <c r="B67" s="13" t="n"/>
      <c r="C67" s="13" t="n"/>
      <c r="D67" s="13" t="n"/>
      <c r="E67" s="13" t="n"/>
      <c r="F67" s="13" t="n"/>
      <c r="G67" s="14" t="n"/>
      <c r="H67" s="14" t="n"/>
      <c r="I67" s="11">
        <f>IF(H67="","",H67-TODAY())</f>
        <v/>
      </c>
      <c r="J67" s="12">
        <f>IF(I67="","",IF(I67&lt;0,"PO TERMINIE",IF(I67&lt;=$C$3,"do "&amp;$C$3&amp;" dni","OK")))</f>
        <v/>
      </c>
      <c r="K67" s="13" t="n"/>
    </row>
    <row r="68">
      <c r="A68" s="8">
        <f>IF(B68="","",COUNTA($B$6:B68))</f>
        <v/>
      </c>
      <c r="B68" s="13" t="n"/>
      <c r="C68" s="13" t="n"/>
      <c r="D68" s="13" t="n"/>
      <c r="E68" s="13" t="n"/>
      <c r="F68" s="13" t="n"/>
      <c r="G68" s="14" t="n"/>
      <c r="H68" s="14" t="n"/>
      <c r="I68" s="11">
        <f>IF(H68="","",H68-TODAY())</f>
        <v/>
      </c>
      <c r="J68" s="12">
        <f>IF(I68="","",IF(I68&lt;0,"PO TERMINIE",IF(I68&lt;=$C$3,"do "&amp;$C$3&amp;" dni","OK")))</f>
        <v/>
      </c>
      <c r="K68" s="13" t="n"/>
    </row>
    <row r="69">
      <c r="A69" s="8">
        <f>IF(B69="","",COUNTA($B$6:B69))</f>
        <v/>
      </c>
      <c r="B69" s="13" t="n"/>
      <c r="C69" s="13" t="n"/>
      <c r="D69" s="13" t="n"/>
      <c r="E69" s="13" t="n"/>
      <c r="F69" s="13" t="n"/>
      <c r="G69" s="14" t="n"/>
      <c r="H69" s="14" t="n"/>
      <c r="I69" s="11">
        <f>IF(H69="","",H69-TODAY())</f>
        <v/>
      </c>
      <c r="J69" s="12">
        <f>IF(I69="","",IF(I69&lt;0,"PO TERMINIE",IF(I69&lt;=$C$3,"do "&amp;$C$3&amp;" dni","OK")))</f>
        <v/>
      </c>
      <c r="K69" s="13" t="n"/>
    </row>
    <row r="70">
      <c r="A70" s="8">
        <f>IF(B70="","",COUNTA($B$6:B70))</f>
        <v/>
      </c>
      <c r="B70" s="13" t="n"/>
      <c r="C70" s="13" t="n"/>
      <c r="D70" s="13" t="n"/>
      <c r="E70" s="13" t="n"/>
      <c r="F70" s="13" t="n"/>
      <c r="G70" s="14" t="n"/>
      <c r="H70" s="14" t="n"/>
      <c r="I70" s="11">
        <f>IF(H70="","",H70-TODAY())</f>
        <v/>
      </c>
      <c r="J70" s="12">
        <f>IF(I70="","",IF(I70&lt;0,"PO TERMINIE",IF(I70&lt;=$C$3,"do "&amp;$C$3&amp;" dni","OK")))</f>
        <v/>
      </c>
      <c r="K70" s="13" t="n"/>
    </row>
    <row r="71">
      <c r="A71" s="8">
        <f>IF(B71="","",COUNTA($B$6:B71))</f>
        <v/>
      </c>
      <c r="B71" s="13" t="n"/>
      <c r="C71" s="13" t="n"/>
      <c r="D71" s="13" t="n"/>
      <c r="E71" s="13" t="n"/>
      <c r="F71" s="13" t="n"/>
      <c r="G71" s="14" t="n"/>
      <c r="H71" s="14" t="n"/>
      <c r="I71" s="11">
        <f>IF(H71="","",H71-TODAY())</f>
        <v/>
      </c>
      <c r="J71" s="12">
        <f>IF(I71="","",IF(I71&lt;0,"PO TERMINIE",IF(I71&lt;=$C$3,"do "&amp;$C$3&amp;" dni","OK")))</f>
        <v/>
      </c>
      <c r="K71" s="13" t="n"/>
    </row>
    <row r="72">
      <c r="A72" s="8">
        <f>IF(B72="","",COUNTA($B$6:B72))</f>
        <v/>
      </c>
      <c r="B72" s="13" t="n"/>
      <c r="C72" s="13" t="n"/>
      <c r="D72" s="13" t="n"/>
      <c r="E72" s="13" t="n"/>
      <c r="F72" s="13" t="n"/>
      <c r="G72" s="14" t="n"/>
      <c r="H72" s="14" t="n"/>
      <c r="I72" s="11">
        <f>IF(H72="","",H72-TODAY())</f>
        <v/>
      </c>
      <c r="J72" s="12">
        <f>IF(I72="","",IF(I72&lt;0,"PO TERMINIE",IF(I72&lt;=$C$3,"do "&amp;$C$3&amp;" dni","OK")))</f>
        <v/>
      </c>
      <c r="K72" s="13" t="n"/>
    </row>
    <row r="73">
      <c r="A73" s="8">
        <f>IF(B73="","",COUNTA($B$6:B73))</f>
        <v/>
      </c>
      <c r="B73" s="13" t="n"/>
      <c r="C73" s="13" t="n"/>
      <c r="D73" s="13" t="n"/>
      <c r="E73" s="13" t="n"/>
      <c r="F73" s="13" t="n"/>
      <c r="G73" s="14" t="n"/>
      <c r="H73" s="14" t="n"/>
      <c r="I73" s="11">
        <f>IF(H73="","",H73-TODAY())</f>
        <v/>
      </c>
      <c r="J73" s="12">
        <f>IF(I73="","",IF(I73&lt;0,"PO TERMINIE",IF(I73&lt;=$C$3,"do "&amp;$C$3&amp;" dni","OK")))</f>
        <v/>
      </c>
      <c r="K73" s="13" t="n"/>
    </row>
    <row r="74">
      <c r="A74" s="8">
        <f>IF(B74="","",COUNTA($B$6:B74))</f>
        <v/>
      </c>
      <c r="B74" s="13" t="n"/>
      <c r="C74" s="13" t="n"/>
      <c r="D74" s="13" t="n"/>
      <c r="E74" s="13" t="n"/>
      <c r="F74" s="13" t="n"/>
      <c r="G74" s="14" t="n"/>
      <c r="H74" s="14" t="n"/>
      <c r="I74" s="11">
        <f>IF(H74="","",H74-TODAY())</f>
        <v/>
      </c>
      <c r="J74" s="12">
        <f>IF(I74="","",IF(I74&lt;0,"PO TERMINIE",IF(I74&lt;=$C$3,"do "&amp;$C$3&amp;" dni","OK")))</f>
        <v/>
      </c>
      <c r="K74" s="13" t="n"/>
    </row>
    <row r="75">
      <c r="A75" s="8">
        <f>IF(B75="","",COUNTA($B$6:B75))</f>
        <v/>
      </c>
      <c r="B75" s="13" t="n"/>
      <c r="C75" s="13" t="n"/>
      <c r="D75" s="13" t="n"/>
      <c r="E75" s="13" t="n"/>
      <c r="F75" s="13" t="n"/>
      <c r="G75" s="14" t="n"/>
      <c r="H75" s="14" t="n"/>
      <c r="I75" s="11">
        <f>IF(H75="","",H75-TODAY())</f>
        <v/>
      </c>
      <c r="J75" s="12">
        <f>IF(I75="","",IF(I75&lt;0,"PO TERMINIE",IF(I75&lt;=$C$3,"do "&amp;$C$3&amp;" dni","OK")))</f>
        <v/>
      </c>
      <c r="K75" s="13" t="n"/>
    </row>
    <row r="76">
      <c r="A76" s="8">
        <f>IF(B76="","",COUNTA($B$6:B76))</f>
        <v/>
      </c>
      <c r="B76" s="13" t="n"/>
      <c r="C76" s="13" t="n"/>
      <c r="D76" s="13" t="n"/>
      <c r="E76" s="13" t="n"/>
      <c r="F76" s="13" t="n"/>
      <c r="G76" s="14" t="n"/>
      <c r="H76" s="14" t="n"/>
      <c r="I76" s="11">
        <f>IF(H76="","",H76-TODAY())</f>
        <v/>
      </c>
      <c r="J76" s="12">
        <f>IF(I76="","",IF(I76&lt;0,"PO TERMINIE",IF(I76&lt;=$C$3,"do "&amp;$C$3&amp;" dni","OK")))</f>
        <v/>
      </c>
      <c r="K76" s="13" t="n"/>
    </row>
    <row r="77">
      <c r="A77" s="8">
        <f>IF(B77="","",COUNTA($B$6:B77))</f>
        <v/>
      </c>
      <c r="B77" s="13" t="n"/>
      <c r="C77" s="13" t="n"/>
      <c r="D77" s="13" t="n"/>
      <c r="E77" s="13" t="n"/>
      <c r="F77" s="13" t="n"/>
      <c r="G77" s="14" t="n"/>
      <c r="H77" s="14" t="n"/>
      <c r="I77" s="11">
        <f>IF(H77="","",H77-TODAY())</f>
        <v/>
      </c>
      <c r="J77" s="12">
        <f>IF(I77="","",IF(I77&lt;0,"PO TERMINIE",IF(I77&lt;=$C$3,"do "&amp;$C$3&amp;" dni","OK")))</f>
        <v/>
      </c>
      <c r="K77" s="13" t="n"/>
    </row>
    <row r="78">
      <c r="A78" s="8">
        <f>IF(B78="","",COUNTA($B$6:B78))</f>
        <v/>
      </c>
      <c r="B78" s="13" t="n"/>
      <c r="C78" s="13" t="n"/>
      <c r="D78" s="13" t="n"/>
      <c r="E78" s="13" t="n"/>
      <c r="F78" s="13" t="n"/>
      <c r="G78" s="14" t="n"/>
      <c r="H78" s="14" t="n"/>
      <c r="I78" s="11">
        <f>IF(H78="","",H78-TODAY())</f>
        <v/>
      </c>
      <c r="J78" s="12">
        <f>IF(I78="","",IF(I78&lt;0,"PO TERMINIE",IF(I78&lt;=$C$3,"do "&amp;$C$3&amp;" dni","OK")))</f>
        <v/>
      </c>
      <c r="K78" s="13" t="n"/>
    </row>
    <row r="79">
      <c r="A79" s="8">
        <f>IF(B79="","",COUNTA($B$6:B79))</f>
        <v/>
      </c>
      <c r="B79" s="13" t="n"/>
      <c r="C79" s="13" t="n"/>
      <c r="D79" s="13" t="n"/>
      <c r="E79" s="13" t="n"/>
      <c r="F79" s="13" t="n"/>
      <c r="G79" s="14" t="n"/>
      <c r="H79" s="14" t="n"/>
      <c r="I79" s="11">
        <f>IF(H79="","",H79-TODAY())</f>
        <v/>
      </c>
      <c r="J79" s="12">
        <f>IF(I79="","",IF(I79&lt;0,"PO TERMINIE",IF(I79&lt;=$C$3,"do "&amp;$C$3&amp;" dni","OK")))</f>
        <v/>
      </c>
      <c r="K79" s="13" t="n"/>
    </row>
    <row r="80">
      <c r="A80" s="8">
        <f>IF(B80="","",COUNTA($B$6:B80))</f>
        <v/>
      </c>
      <c r="B80" s="13" t="n"/>
      <c r="C80" s="13" t="n"/>
      <c r="D80" s="13" t="n"/>
      <c r="E80" s="13" t="n"/>
      <c r="F80" s="13" t="n"/>
      <c r="G80" s="14" t="n"/>
      <c r="H80" s="14" t="n"/>
      <c r="I80" s="11">
        <f>IF(H80="","",H80-TODAY())</f>
        <v/>
      </c>
      <c r="J80" s="12">
        <f>IF(I80="","",IF(I80&lt;0,"PO TERMINIE",IF(I80&lt;=$C$3,"do "&amp;$C$3&amp;" dni","OK")))</f>
        <v/>
      </c>
      <c r="K80" s="13" t="n"/>
    </row>
    <row r="81">
      <c r="A81" s="8">
        <f>IF(B81="","",COUNTA($B$6:B81))</f>
        <v/>
      </c>
      <c r="B81" s="13" t="n"/>
      <c r="C81" s="13" t="n"/>
      <c r="D81" s="13" t="n"/>
      <c r="E81" s="13" t="n"/>
      <c r="F81" s="13" t="n"/>
      <c r="G81" s="14" t="n"/>
      <c r="H81" s="14" t="n"/>
      <c r="I81" s="11">
        <f>IF(H81="","",H81-TODAY())</f>
        <v/>
      </c>
      <c r="J81" s="12">
        <f>IF(I81="","",IF(I81&lt;0,"PO TERMINIE",IF(I81&lt;=$C$3,"do "&amp;$C$3&amp;" dni","OK")))</f>
        <v/>
      </c>
      <c r="K81" s="13" t="n"/>
    </row>
    <row r="82">
      <c r="A82" s="8">
        <f>IF(B82="","",COUNTA($B$6:B82))</f>
        <v/>
      </c>
      <c r="B82" s="13" t="n"/>
      <c r="C82" s="13" t="n"/>
      <c r="D82" s="13" t="n"/>
      <c r="E82" s="13" t="n"/>
      <c r="F82" s="13" t="n"/>
      <c r="G82" s="14" t="n"/>
      <c r="H82" s="14" t="n"/>
      <c r="I82" s="11">
        <f>IF(H82="","",H82-TODAY())</f>
        <v/>
      </c>
      <c r="J82" s="12">
        <f>IF(I82="","",IF(I82&lt;0,"PO TERMINIE",IF(I82&lt;=$C$3,"do "&amp;$C$3&amp;" dni","OK")))</f>
        <v/>
      </c>
      <c r="K82" s="13" t="n"/>
    </row>
    <row r="83">
      <c r="A83" s="8">
        <f>IF(B83="","",COUNTA($B$6:B83))</f>
        <v/>
      </c>
      <c r="B83" s="13" t="n"/>
      <c r="C83" s="13" t="n"/>
      <c r="D83" s="13" t="n"/>
      <c r="E83" s="13" t="n"/>
      <c r="F83" s="13" t="n"/>
      <c r="G83" s="14" t="n"/>
      <c r="H83" s="14" t="n"/>
      <c r="I83" s="11">
        <f>IF(H83="","",H83-TODAY())</f>
        <v/>
      </c>
      <c r="J83" s="12">
        <f>IF(I83="","",IF(I83&lt;0,"PO TERMINIE",IF(I83&lt;=$C$3,"do "&amp;$C$3&amp;" dni","OK")))</f>
        <v/>
      </c>
      <c r="K83" s="13" t="n"/>
    </row>
    <row r="84">
      <c r="A84" s="8">
        <f>IF(B84="","",COUNTA($B$6:B84))</f>
        <v/>
      </c>
      <c r="B84" s="13" t="n"/>
      <c r="C84" s="13" t="n"/>
      <c r="D84" s="13" t="n"/>
      <c r="E84" s="13" t="n"/>
      <c r="F84" s="13" t="n"/>
      <c r="G84" s="14" t="n"/>
      <c r="H84" s="14" t="n"/>
      <c r="I84" s="11">
        <f>IF(H84="","",H84-TODAY())</f>
        <v/>
      </c>
      <c r="J84" s="12">
        <f>IF(I84="","",IF(I84&lt;0,"PO TERMINIE",IF(I84&lt;=$C$3,"do "&amp;$C$3&amp;" dni","OK")))</f>
        <v/>
      </c>
      <c r="K84" s="13" t="n"/>
    </row>
    <row r="85">
      <c r="A85" s="8">
        <f>IF(B85="","",COUNTA($B$6:B85))</f>
        <v/>
      </c>
      <c r="B85" s="13" t="n"/>
      <c r="C85" s="13" t="n"/>
      <c r="D85" s="13" t="n"/>
      <c r="E85" s="13" t="n"/>
      <c r="F85" s="13" t="n"/>
      <c r="G85" s="14" t="n"/>
      <c r="H85" s="14" t="n"/>
      <c r="I85" s="11">
        <f>IF(H85="","",H85-TODAY())</f>
        <v/>
      </c>
      <c r="J85" s="12">
        <f>IF(I85="","",IF(I85&lt;0,"PO TERMINIE",IF(I85&lt;=$C$3,"do "&amp;$C$3&amp;" dni","OK")))</f>
        <v/>
      </c>
      <c r="K85" s="13" t="n"/>
    </row>
    <row r="86">
      <c r="A86" s="8">
        <f>IF(B86="","",COUNTA($B$6:B86))</f>
        <v/>
      </c>
      <c r="B86" s="13" t="n"/>
      <c r="C86" s="13" t="n"/>
      <c r="D86" s="13" t="n"/>
      <c r="E86" s="13" t="n"/>
      <c r="F86" s="13" t="n"/>
      <c r="G86" s="14" t="n"/>
      <c r="H86" s="14" t="n"/>
      <c r="I86" s="11">
        <f>IF(H86="","",H86-TODAY())</f>
        <v/>
      </c>
      <c r="J86" s="12">
        <f>IF(I86="","",IF(I86&lt;0,"PO TERMINIE",IF(I86&lt;=$C$3,"do "&amp;$C$3&amp;" dni","OK")))</f>
        <v/>
      </c>
      <c r="K86" s="13" t="n"/>
    </row>
    <row r="87">
      <c r="A87" s="8">
        <f>IF(B87="","",COUNTA($B$6:B87))</f>
        <v/>
      </c>
      <c r="B87" s="13" t="n"/>
      <c r="C87" s="13" t="n"/>
      <c r="D87" s="13" t="n"/>
      <c r="E87" s="13" t="n"/>
      <c r="F87" s="13" t="n"/>
      <c r="G87" s="14" t="n"/>
      <c r="H87" s="14" t="n"/>
      <c r="I87" s="11">
        <f>IF(H87="","",H87-TODAY())</f>
        <v/>
      </c>
      <c r="J87" s="12">
        <f>IF(I87="","",IF(I87&lt;0,"PO TERMINIE",IF(I87&lt;=$C$3,"do "&amp;$C$3&amp;" dni","OK")))</f>
        <v/>
      </c>
      <c r="K87" s="13" t="n"/>
    </row>
    <row r="88">
      <c r="A88" s="8">
        <f>IF(B88="","",COUNTA($B$6:B88))</f>
        <v/>
      </c>
      <c r="B88" s="13" t="n"/>
      <c r="C88" s="13" t="n"/>
      <c r="D88" s="13" t="n"/>
      <c r="E88" s="13" t="n"/>
      <c r="F88" s="13" t="n"/>
      <c r="G88" s="14" t="n"/>
      <c r="H88" s="14" t="n"/>
      <c r="I88" s="11">
        <f>IF(H88="","",H88-TODAY())</f>
        <v/>
      </c>
      <c r="J88" s="12">
        <f>IF(I88="","",IF(I88&lt;0,"PO TERMINIE",IF(I88&lt;=$C$3,"do "&amp;$C$3&amp;" dni","OK")))</f>
        <v/>
      </c>
      <c r="K88" s="13" t="n"/>
    </row>
    <row r="89">
      <c r="A89" s="8">
        <f>IF(B89="","",COUNTA($B$6:B89))</f>
        <v/>
      </c>
      <c r="B89" s="13" t="n"/>
      <c r="C89" s="13" t="n"/>
      <c r="D89" s="13" t="n"/>
      <c r="E89" s="13" t="n"/>
      <c r="F89" s="13" t="n"/>
      <c r="G89" s="14" t="n"/>
      <c r="H89" s="14" t="n"/>
      <c r="I89" s="11">
        <f>IF(H89="","",H89-TODAY())</f>
        <v/>
      </c>
      <c r="J89" s="12">
        <f>IF(I89="","",IF(I89&lt;0,"PO TERMINIE",IF(I89&lt;=$C$3,"do "&amp;$C$3&amp;" dni","OK")))</f>
        <v/>
      </c>
      <c r="K89" s="13" t="n"/>
    </row>
    <row r="90">
      <c r="A90" s="8">
        <f>IF(B90="","",COUNTA($B$6:B90))</f>
        <v/>
      </c>
      <c r="B90" s="13" t="n"/>
      <c r="C90" s="13" t="n"/>
      <c r="D90" s="13" t="n"/>
      <c r="E90" s="13" t="n"/>
      <c r="F90" s="13" t="n"/>
      <c r="G90" s="14" t="n"/>
      <c r="H90" s="14" t="n"/>
      <c r="I90" s="11">
        <f>IF(H90="","",H90-TODAY())</f>
        <v/>
      </c>
      <c r="J90" s="12">
        <f>IF(I90="","",IF(I90&lt;0,"PO TERMINIE",IF(I90&lt;=$C$3,"do "&amp;$C$3&amp;" dni","OK")))</f>
        <v/>
      </c>
      <c r="K90" s="13" t="n"/>
    </row>
    <row r="91">
      <c r="A91" s="8">
        <f>IF(B91="","",COUNTA($B$6:B91))</f>
        <v/>
      </c>
      <c r="B91" s="13" t="n"/>
      <c r="C91" s="13" t="n"/>
      <c r="D91" s="13" t="n"/>
      <c r="E91" s="13" t="n"/>
      <c r="F91" s="13" t="n"/>
      <c r="G91" s="14" t="n"/>
      <c r="H91" s="14" t="n"/>
      <c r="I91" s="11">
        <f>IF(H91="","",H91-TODAY())</f>
        <v/>
      </c>
      <c r="J91" s="12">
        <f>IF(I91="","",IF(I91&lt;0,"PO TERMINIE",IF(I91&lt;=$C$3,"do "&amp;$C$3&amp;" dni","OK")))</f>
        <v/>
      </c>
      <c r="K91" s="13" t="n"/>
    </row>
    <row r="92">
      <c r="A92" s="8">
        <f>IF(B92="","",COUNTA($B$6:B92))</f>
        <v/>
      </c>
      <c r="B92" s="13" t="n"/>
      <c r="C92" s="13" t="n"/>
      <c r="D92" s="13" t="n"/>
      <c r="E92" s="13" t="n"/>
      <c r="F92" s="13" t="n"/>
      <c r="G92" s="14" t="n"/>
      <c r="H92" s="14" t="n"/>
      <c r="I92" s="11">
        <f>IF(H92="","",H92-TODAY())</f>
        <v/>
      </c>
      <c r="J92" s="12">
        <f>IF(I92="","",IF(I92&lt;0,"PO TERMINIE",IF(I92&lt;=$C$3,"do "&amp;$C$3&amp;" dni","OK")))</f>
        <v/>
      </c>
      <c r="K92" s="13" t="n"/>
    </row>
    <row r="93">
      <c r="A93" s="8">
        <f>IF(B93="","",COUNTA($B$6:B93))</f>
        <v/>
      </c>
      <c r="B93" s="13" t="n"/>
      <c r="C93" s="13" t="n"/>
      <c r="D93" s="13" t="n"/>
      <c r="E93" s="13" t="n"/>
      <c r="F93" s="13" t="n"/>
      <c r="G93" s="14" t="n"/>
      <c r="H93" s="14" t="n"/>
      <c r="I93" s="11">
        <f>IF(H93="","",H93-TODAY())</f>
        <v/>
      </c>
      <c r="J93" s="12">
        <f>IF(I93="","",IF(I93&lt;0,"PO TERMINIE",IF(I93&lt;=$C$3,"do "&amp;$C$3&amp;" dni","OK")))</f>
        <v/>
      </c>
      <c r="K93" s="13" t="n"/>
    </row>
    <row r="94">
      <c r="A94" s="8">
        <f>IF(B94="","",COUNTA($B$6:B94))</f>
        <v/>
      </c>
      <c r="B94" s="13" t="n"/>
      <c r="C94" s="13" t="n"/>
      <c r="D94" s="13" t="n"/>
      <c r="E94" s="13" t="n"/>
      <c r="F94" s="13" t="n"/>
      <c r="G94" s="14" t="n"/>
      <c r="H94" s="14" t="n"/>
      <c r="I94" s="11">
        <f>IF(H94="","",H94-TODAY())</f>
        <v/>
      </c>
      <c r="J94" s="12">
        <f>IF(I94="","",IF(I94&lt;0,"PO TERMINIE",IF(I94&lt;=$C$3,"do "&amp;$C$3&amp;" dni","OK")))</f>
        <v/>
      </c>
      <c r="K94" s="13" t="n"/>
    </row>
    <row r="95">
      <c r="A95" s="8">
        <f>IF(B95="","",COUNTA($B$6:B95))</f>
        <v/>
      </c>
      <c r="B95" s="13" t="n"/>
      <c r="C95" s="13" t="n"/>
      <c r="D95" s="13" t="n"/>
      <c r="E95" s="13" t="n"/>
      <c r="F95" s="13" t="n"/>
      <c r="G95" s="14" t="n"/>
      <c r="H95" s="14" t="n"/>
      <c r="I95" s="11">
        <f>IF(H95="","",H95-TODAY())</f>
        <v/>
      </c>
      <c r="J95" s="12">
        <f>IF(I95="","",IF(I95&lt;0,"PO TERMINIE",IF(I95&lt;=$C$3,"do "&amp;$C$3&amp;" dni","OK")))</f>
        <v/>
      </c>
      <c r="K95" s="13" t="n"/>
    </row>
    <row r="96">
      <c r="A96" s="8">
        <f>IF(B96="","",COUNTA($B$6:B96))</f>
        <v/>
      </c>
      <c r="B96" s="13" t="n"/>
      <c r="C96" s="13" t="n"/>
      <c r="D96" s="13" t="n"/>
      <c r="E96" s="13" t="n"/>
      <c r="F96" s="13" t="n"/>
      <c r="G96" s="14" t="n"/>
      <c r="H96" s="14" t="n"/>
      <c r="I96" s="11">
        <f>IF(H96="","",H96-TODAY())</f>
        <v/>
      </c>
      <c r="J96" s="12">
        <f>IF(I96="","",IF(I96&lt;0,"PO TERMINIE",IF(I96&lt;=$C$3,"do "&amp;$C$3&amp;" dni","OK")))</f>
        <v/>
      </c>
      <c r="K96" s="13" t="n"/>
    </row>
    <row r="97">
      <c r="A97" s="8">
        <f>IF(B97="","",COUNTA($B$6:B97))</f>
        <v/>
      </c>
      <c r="B97" s="13" t="n"/>
      <c r="C97" s="13" t="n"/>
      <c r="D97" s="13" t="n"/>
      <c r="E97" s="13" t="n"/>
      <c r="F97" s="13" t="n"/>
      <c r="G97" s="14" t="n"/>
      <c r="H97" s="14" t="n"/>
      <c r="I97" s="11">
        <f>IF(H97="","",H97-TODAY())</f>
        <v/>
      </c>
      <c r="J97" s="12">
        <f>IF(I97="","",IF(I97&lt;0,"PO TERMINIE",IF(I97&lt;=$C$3,"do "&amp;$C$3&amp;" dni","OK")))</f>
        <v/>
      </c>
      <c r="K97" s="13" t="n"/>
    </row>
    <row r="98">
      <c r="A98" s="8">
        <f>IF(B98="","",COUNTA($B$6:B98))</f>
        <v/>
      </c>
      <c r="B98" s="13" t="n"/>
      <c r="C98" s="13" t="n"/>
      <c r="D98" s="13" t="n"/>
      <c r="E98" s="13" t="n"/>
      <c r="F98" s="13" t="n"/>
      <c r="G98" s="14" t="n"/>
      <c r="H98" s="14" t="n"/>
      <c r="I98" s="11">
        <f>IF(H98="","",H98-TODAY())</f>
        <v/>
      </c>
      <c r="J98" s="12">
        <f>IF(I98="","",IF(I98&lt;0,"PO TERMINIE",IF(I98&lt;=$C$3,"do "&amp;$C$3&amp;" dni","OK")))</f>
        <v/>
      </c>
      <c r="K98" s="13" t="n"/>
    </row>
    <row r="99">
      <c r="A99" s="8">
        <f>IF(B99="","",COUNTA($B$6:B99))</f>
        <v/>
      </c>
      <c r="B99" s="13" t="n"/>
      <c r="C99" s="13" t="n"/>
      <c r="D99" s="13" t="n"/>
      <c r="E99" s="13" t="n"/>
      <c r="F99" s="13" t="n"/>
      <c r="G99" s="14" t="n"/>
      <c r="H99" s="14" t="n"/>
      <c r="I99" s="11">
        <f>IF(H99="","",H99-TODAY())</f>
        <v/>
      </c>
      <c r="J99" s="12">
        <f>IF(I99="","",IF(I99&lt;0,"PO TERMINIE",IF(I99&lt;=$C$3,"do "&amp;$C$3&amp;" dni","OK")))</f>
        <v/>
      </c>
      <c r="K99" s="13" t="n"/>
    </row>
    <row r="100">
      <c r="A100" s="8">
        <f>IF(B100="","",COUNTA($B$6:B100))</f>
        <v/>
      </c>
      <c r="B100" s="13" t="n"/>
      <c r="C100" s="13" t="n"/>
      <c r="D100" s="13" t="n"/>
      <c r="E100" s="13" t="n"/>
      <c r="F100" s="13" t="n"/>
      <c r="G100" s="14" t="n"/>
      <c r="H100" s="14" t="n"/>
      <c r="I100" s="11">
        <f>IF(H100="","",H100-TODAY())</f>
        <v/>
      </c>
      <c r="J100" s="12">
        <f>IF(I100="","",IF(I100&lt;0,"PO TERMINIE",IF(I100&lt;=$C$3,"do "&amp;$C$3&amp;" dni","OK")))</f>
        <v/>
      </c>
      <c r="K100" s="13" t="n"/>
    </row>
    <row r="101">
      <c r="A101" s="8">
        <f>IF(B101="","",COUNTA($B$6:B101))</f>
        <v/>
      </c>
      <c r="B101" s="13" t="n"/>
      <c r="C101" s="13" t="n"/>
      <c r="D101" s="13" t="n"/>
      <c r="E101" s="13" t="n"/>
      <c r="F101" s="13" t="n"/>
      <c r="G101" s="14" t="n"/>
      <c r="H101" s="14" t="n"/>
      <c r="I101" s="11">
        <f>IF(H101="","",H101-TODAY())</f>
        <v/>
      </c>
      <c r="J101" s="12">
        <f>IF(I101="","",IF(I101&lt;0,"PO TERMINIE",IF(I101&lt;=$C$3,"do "&amp;$C$3&amp;" dni","OK")))</f>
        <v/>
      </c>
      <c r="K101" s="13" t="n"/>
    </row>
    <row r="102">
      <c r="A102" s="8">
        <f>IF(B102="","",COUNTA($B$6:B102))</f>
        <v/>
      </c>
      <c r="B102" s="13" t="n"/>
      <c r="C102" s="13" t="n"/>
      <c r="D102" s="13" t="n"/>
      <c r="E102" s="13" t="n"/>
      <c r="F102" s="13" t="n"/>
      <c r="G102" s="14" t="n"/>
      <c r="H102" s="14" t="n"/>
      <c r="I102" s="11">
        <f>IF(H102="","",H102-TODAY())</f>
        <v/>
      </c>
      <c r="J102" s="12">
        <f>IF(I102="","",IF(I102&lt;0,"PO TERMINIE",IF(I102&lt;=$C$3,"do "&amp;$C$3&amp;" dni","OK")))</f>
        <v/>
      </c>
      <c r="K102" s="13" t="n"/>
    </row>
    <row r="103">
      <c r="A103" s="8">
        <f>IF(B103="","",COUNTA($B$6:B103))</f>
        <v/>
      </c>
      <c r="B103" s="13" t="n"/>
      <c r="C103" s="13" t="n"/>
      <c r="D103" s="13" t="n"/>
      <c r="E103" s="13" t="n"/>
      <c r="F103" s="13" t="n"/>
      <c r="G103" s="14" t="n"/>
      <c r="H103" s="14" t="n"/>
      <c r="I103" s="11">
        <f>IF(H103="","",H103-TODAY())</f>
        <v/>
      </c>
      <c r="J103" s="12">
        <f>IF(I103="","",IF(I103&lt;0,"PO TERMINIE",IF(I103&lt;=$C$3,"do "&amp;$C$3&amp;" dni","OK")))</f>
        <v/>
      </c>
      <c r="K103" s="13" t="n"/>
    </row>
    <row r="104">
      <c r="A104" s="8">
        <f>IF(B104="","",COUNTA($B$6:B104))</f>
        <v/>
      </c>
      <c r="B104" s="13" t="n"/>
      <c r="C104" s="13" t="n"/>
      <c r="D104" s="13" t="n"/>
      <c r="E104" s="13" t="n"/>
      <c r="F104" s="13" t="n"/>
      <c r="G104" s="14" t="n"/>
      <c r="H104" s="14" t="n"/>
      <c r="I104" s="11">
        <f>IF(H104="","",H104-TODAY())</f>
        <v/>
      </c>
      <c r="J104" s="12">
        <f>IF(I104="","",IF(I104&lt;0,"PO TERMINIE",IF(I104&lt;=$C$3,"do "&amp;$C$3&amp;" dni","OK")))</f>
        <v/>
      </c>
      <c r="K104" s="13" t="n"/>
    </row>
    <row r="105">
      <c r="A105" s="8">
        <f>IF(B105="","",COUNTA($B$6:B105))</f>
        <v/>
      </c>
      <c r="B105" s="13" t="n"/>
      <c r="C105" s="13" t="n"/>
      <c r="D105" s="13" t="n"/>
      <c r="E105" s="13" t="n"/>
      <c r="F105" s="13" t="n"/>
      <c r="G105" s="14" t="n"/>
      <c r="H105" s="14" t="n"/>
      <c r="I105" s="11">
        <f>IF(H105="","",H105-TODAY())</f>
        <v/>
      </c>
      <c r="J105" s="12">
        <f>IF(I105="","",IF(I105&lt;0,"PO TERMINIE",IF(I105&lt;=$C$3,"do "&amp;$C$3&amp;" dni","OK")))</f>
        <v/>
      </c>
      <c r="K105" s="13" t="n"/>
    </row>
    <row r="106">
      <c r="A106" s="8">
        <f>IF(B106="","",COUNTA($B$6:B106))</f>
        <v/>
      </c>
      <c r="B106" s="13" t="n"/>
      <c r="C106" s="13" t="n"/>
      <c r="D106" s="13" t="n"/>
      <c r="E106" s="13" t="n"/>
      <c r="F106" s="13" t="n"/>
      <c r="G106" s="14" t="n"/>
      <c r="H106" s="14" t="n"/>
      <c r="I106" s="11">
        <f>IF(H106="","",H106-TODAY())</f>
        <v/>
      </c>
      <c r="J106" s="12">
        <f>IF(I106="","",IF(I106&lt;0,"PO TERMINIE",IF(I106&lt;=$C$3,"do "&amp;$C$3&amp;" dni","OK")))</f>
        <v/>
      </c>
      <c r="K106" s="13" t="n"/>
    </row>
    <row r="107">
      <c r="A107" s="8">
        <f>IF(B107="","",COUNTA($B$6:B107))</f>
        <v/>
      </c>
      <c r="B107" s="13" t="n"/>
      <c r="C107" s="13" t="n"/>
      <c r="D107" s="13" t="n"/>
      <c r="E107" s="13" t="n"/>
      <c r="F107" s="13" t="n"/>
      <c r="G107" s="14" t="n"/>
      <c r="H107" s="14" t="n"/>
      <c r="I107" s="11">
        <f>IF(H107="","",H107-TODAY())</f>
        <v/>
      </c>
      <c r="J107" s="12">
        <f>IF(I107="","",IF(I107&lt;0,"PO TERMINIE",IF(I107&lt;=$C$3,"do "&amp;$C$3&amp;" dni","OK")))</f>
        <v/>
      </c>
      <c r="K107" s="13" t="n"/>
    </row>
    <row r="108">
      <c r="A108" s="8">
        <f>IF(B108="","",COUNTA($B$6:B108))</f>
        <v/>
      </c>
      <c r="B108" s="13" t="n"/>
      <c r="C108" s="13" t="n"/>
      <c r="D108" s="13" t="n"/>
      <c r="E108" s="13" t="n"/>
      <c r="F108" s="13" t="n"/>
      <c r="G108" s="14" t="n"/>
      <c r="H108" s="14" t="n"/>
      <c r="I108" s="11">
        <f>IF(H108="","",H108-TODAY())</f>
        <v/>
      </c>
      <c r="J108" s="12">
        <f>IF(I108="","",IF(I108&lt;0,"PO TERMINIE",IF(I108&lt;=$C$3,"do "&amp;$C$3&amp;" dni","OK")))</f>
        <v/>
      </c>
      <c r="K108" s="13" t="n"/>
    </row>
    <row r="109">
      <c r="A109" s="8">
        <f>IF(B109="","",COUNTA($B$6:B109))</f>
        <v/>
      </c>
      <c r="B109" s="13" t="n"/>
      <c r="C109" s="13" t="n"/>
      <c r="D109" s="13" t="n"/>
      <c r="E109" s="13" t="n"/>
      <c r="F109" s="13" t="n"/>
      <c r="G109" s="14" t="n"/>
      <c r="H109" s="14" t="n"/>
      <c r="I109" s="11">
        <f>IF(H109="","",H109-TODAY())</f>
        <v/>
      </c>
      <c r="J109" s="12">
        <f>IF(I109="","",IF(I109&lt;0,"PO TERMINIE",IF(I109&lt;=$C$3,"do "&amp;$C$3&amp;" dni","OK")))</f>
        <v/>
      </c>
      <c r="K109" s="13" t="n"/>
    </row>
    <row r="110">
      <c r="A110" s="8">
        <f>IF(B110="","",COUNTA($B$6:B110))</f>
        <v/>
      </c>
      <c r="B110" s="13" t="n"/>
      <c r="C110" s="13" t="n"/>
      <c r="D110" s="13" t="n"/>
      <c r="E110" s="13" t="n"/>
      <c r="F110" s="13" t="n"/>
      <c r="G110" s="14" t="n"/>
      <c r="H110" s="14" t="n"/>
      <c r="I110" s="11">
        <f>IF(H110="","",H110-TODAY())</f>
        <v/>
      </c>
      <c r="J110" s="12">
        <f>IF(I110="","",IF(I110&lt;0,"PO TERMINIE",IF(I110&lt;=$C$3,"do "&amp;$C$3&amp;" dni","OK")))</f>
        <v/>
      </c>
      <c r="K110" s="13" t="n"/>
    </row>
    <row r="111">
      <c r="A111" s="8">
        <f>IF(B111="","",COUNTA($B$6:B111))</f>
        <v/>
      </c>
      <c r="B111" s="13" t="n"/>
      <c r="C111" s="13" t="n"/>
      <c r="D111" s="13" t="n"/>
      <c r="E111" s="13" t="n"/>
      <c r="F111" s="13" t="n"/>
      <c r="G111" s="14" t="n"/>
      <c r="H111" s="14" t="n"/>
      <c r="I111" s="11">
        <f>IF(H111="","",H111-TODAY())</f>
        <v/>
      </c>
      <c r="J111" s="12">
        <f>IF(I111="","",IF(I111&lt;0,"PO TERMINIE",IF(I111&lt;=$C$3,"do "&amp;$C$3&amp;" dni","OK")))</f>
        <v/>
      </c>
      <c r="K111" s="13" t="n"/>
    </row>
    <row r="112">
      <c r="A112" s="8">
        <f>IF(B112="","",COUNTA($B$6:B112))</f>
        <v/>
      </c>
      <c r="B112" s="13" t="n"/>
      <c r="C112" s="13" t="n"/>
      <c r="D112" s="13" t="n"/>
      <c r="E112" s="13" t="n"/>
      <c r="F112" s="13" t="n"/>
      <c r="G112" s="14" t="n"/>
      <c r="H112" s="14" t="n"/>
      <c r="I112" s="11">
        <f>IF(H112="","",H112-TODAY())</f>
        <v/>
      </c>
      <c r="J112" s="12">
        <f>IF(I112="","",IF(I112&lt;0,"PO TERMINIE",IF(I112&lt;=$C$3,"do "&amp;$C$3&amp;" dni","OK")))</f>
        <v/>
      </c>
      <c r="K112" s="13" t="n"/>
    </row>
    <row r="113">
      <c r="A113" s="8">
        <f>IF(B113="","",COUNTA($B$6:B113))</f>
        <v/>
      </c>
      <c r="B113" s="13" t="n"/>
      <c r="C113" s="13" t="n"/>
      <c r="D113" s="13" t="n"/>
      <c r="E113" s="13" t="n"/>
      <c r="F113" s="13" t="n"/>
      <c r="G113" s="14" t="n"/>
      <c r="H113" s="14" t="n"/>
      <c r="I113" s="11">
        <f>IF(H113="","",H113-TODAY())</f>
        <v/>
      </c>
      <c r="J113" s="12">
        <f>IF(I113="","",IF(I113&lt;0,"PO TERMINIE",IF(I113&lt;=$C$3,"do "&amp;$C$3&amp;" dni","OK")))</f>
        <v/>
      </c>
      <c r="K113" s="13" t="n"/>
    </row>
    <row r="114">
      <c r="A114" s="8">
        <f>IF(B114="","",COUNTA($B$6:B114))</f>
        <v/>
      </c>
      <c r="B114" s="13" t="n"/>
      <c r="C114" s="13" t="n"/>
      <c r="D114" s="13" t="n"/>
      <c r="E114" s="13" t="n"/>
      <c r="F114" s="13" t="n"/>
      <c r="G114" s="14" t="n"/>
      <c r="H114" s="14" t="n"/>
      <c r="I114" s="11">
        <f>IF(H114="","",H114-TODAY())</f>
        <v/>
      </c>
      <c r="J114" s="12">
        <f>IF(I114="","",IF(I114&lt;0,"PO TERMINIE",IF(I114&lt;=$C$3,"do "&amp;$C$3&amp;" dni","OK")))</f>
        <v/>
      </c>
      <c r="K114" s="13" t="n"/>
    </row>
    <row r="115">
      <c r="A115" s="8">
        <f>IF(B115="","",COUNTA($B$6:B115))</f>
        <v/>
      </c>
      <c r="B115" s="13" t="n"/>
      <c r="C115" s="13" t="n"/>
      <c r="D115" s="13" t="n"/>
      <c r="E115" s="13" t="n"/>
      <c r="F115" s="13" t="n"/>
      <c r="G115" s="14" t="n"/>
      <c r="H115" s="14" t="n"/>
      <c r="I115" s="11">
        <f>IF(H115="","",H115-TODAY())</f>
        <v/>
      </c>
      <c r="J115" s="12">
        <f>IF(I115="","",IF(I115&lt;0,"PO TERMINIE",IF(I115&lt;=$C$3,"do "&amp;$C$3&amp;" dni","OK")))</f>
        <v/>
      </c>
      <c r="K115" s="13" t="n"/>
    </row>
    <row r="116">
      <c r="A116" s="8">
        <f>IF(B116="","",COUNTA($B$6:B116))</f>
        <v/>
      </c>
      <c r="B116" s="13" t="n"/>
      <c r="C116" s="13" t="n"/>
      <c r="D116" s="13" t="n"/>
      <c r="E116" s="13" t="n"/>
      <c r="F116" s="13" t="n"/>
      <c r="G116" s="14" t="n"/>
      <c r="H116" s="14" t="n"/>
      <c r="I116" s="11">
        <f>IF(H116="","",H116-TODAY())</f>
        <v/>
      </c>
      <c r="J116" s="12">
        <f>IF(I116="","",IF(I116&lt;0,"PO TERMINIE",IF(I116&lt;=$C$3,"do "&amp;$C$3&amp;" dni","OK")))</f>
        <v/>
      </c>
      <c r="K116" s="13" t="n"/>
    </row>
    <row r="117">
      <c r="A117" s="8">
        <f>IF(B117="","",COUNTA($B$6:B117))</f>
        <v/>
      </c>
      <c r="B117" s="13" t="n"/>
      <c r="C117" s="13" t="n"/>
      <c r="D117" s="13" t="n"/>
      <c r="E117" s="13" t="n"/>
      <c r="F117" s="13" t="n"/>
      <c r="G117" s="14" t="n"/>
      <c r="H117" s="14" t="n"/>
      <c r="I117" s="11">
        <f>IF(H117="","",H117-TODAY())</f>
        <v/>
      </c>
      <c r="J117" s="12">
        <f>IF(I117="","",IF(I117&lt;0,"PO TERMINIE",IF(I117&lt;=$C$3,"do "&amp;$C$3&amp;" dni","OK")))</f>
        <v/>
      </c>
      <c r="K117" s="13" t="n"/>
    </row>
    <row r="118">
      <c r="A118" s="8">
        <f>IF(B118="","",COUNTA($B$6:B118))</f>
        <v/>
      </c>
      <c r="B118" s="13" t="n"/>
      <c r="C118" s="13" t="n"/>
      <c r="D118" s="13" t="n"/>
      <c r="E118" s="13" t="n"/>
      <c r="F118" s="13" t="n"/>
      <c r="G118" s="14" t="n"/>
      <c r="H118" s="14" t="n"/>
      <c r="I118" s="11">
        <f>IF(H118="","",H118-TODAY())</f>
        <v/>
      </c>
      <c r="J118" s="12">
        <f>IF(I118="","",IF(I118&lt;0,"PO TERMINIE",IF(I118&lt;=$C$3,"do "&amp;$C$3&amp;" dni","OK")))</f>
        <v/>
      </c>
      <c r="K118" s="13" t="n"/>
    </row>
    <row r="119">
      <c r="A119" s="8">
        <f>IF(B119="","",COUNTA($B$6:B119))</f>
        <v/>
      </c>
      <c r="B119" s="13" t="n"/>
      <c r="C119" s="13" t="n"/>
      <c r="D119" s="13" t="n"/>
      <c r="E119" s="13" t="n"/>
      <c r="F119" s="13" t="n"/>
      <c r="G119" s="14" t="n"/>
      <c r="H119" s="14" t="n"/>
      <c r="I119" s="11">
        <f>IF(H119="","",H119-TODAY())</f>
        <v/>
      </c>
      <c r="J119" s="12">
        <f>IF(I119="","",IF(I119&lt;0,"PO TERMINIE",IF(I119&lt;=$C$3,"do "&amp;$C$3&amp;" dni","OK")))</f>
        <v/>
      </c>
      <c r="K119" s="13" t="n"/>
    </row>
    <row r="120">
      <c r="A120" s="8">
        <f>IF(B120="","",COUNTA($B$6:B120))</f>
        <v/>
      </c>
      <c r="B120" s="13" t="n"/>
      <c r="C120" s="13" t="n"/>
      <c r="D120" s="13" t="n"/>
      <c r="E120" s="13" t="n"/>
      <c r="F120" s="13" t="n"/>
      <c r="G120" s="14" t="n"/>
      <c r="H120" s="14" t="n"/>
      <c r="I120" s="11">
        <f>IF(H120="","",H120-TODAY())</f>
        <v/>
      </c>
      <c r="J120" s="12">
        <f>IF(I120="","",IF(I120&lt;0,"PO TERMINIE",IF(I120&lt;=$C$3,"do "&amp;$C$3&amp;" dni","OK")))</f>
        <v/>
      </c>
      <c r="K120" s="13" t="n"/>
    </row>
    <row r="121">
      <c r="A121" s="8">
        <f>IF(B121="","",COUNTA($B$6:B121))</f>
        <v/>
      </c>
      <c r="B121" s="13" t="n"/>
      <c r="C121" s="13" t="n"/>
      <c r="D121" s="13" t="n"/>
      <c r="E121" s="13" t="n"/>
      <c r="F121" s="13" t="n"/>
      <c r="G121" s="14" t="n"/>
      <c r="H121" s="14" t="n"/>
      <c r="I121" s="11">
        <f>IF(H121="","",H121-TODAY())</f>
        <v/>
      </c>
      <c r="J121" s="12">
        <f>IF(I121="","",IF(I121&lt;0,"PO TERMINIE",IF(I121&lt;=$C$3,"do "&amp;$C$3&amp;" dni","OK")))</f>
        <v/>
      </c>
      <c r="K121" s="13" t="n"/>
    </row>
    <row r="122">
      <c r="A122" s="8">
        <f>IF(B122="","",COUNTA($B$6:B122))</f>
        <v/>
      </c>
      <c r="B122" s="13" t="n"/>
      <c r="C122" s="13" t="n"/>
      <c r="D122" s="13" t="n"/>
      <c r="E122" s="13" t="n"/>
      <c r="F122" s="13" t="n"/>
      <c r="G122" s="14" t="n"/>
      <c r="H122" s="14" t="n"/>
      <c r="I122" s="11">
        <f>IF(H122="","",H122-TODAY())</f>
        <v/>
      </c>
      <c r="J122" s="12">
        <f>IF(I122="","",IF(I122&lt;0,"PO TERMINIE",IF(I122&lt;=$C$3,"do "&amp;$C$3&amp;" dni","OK")))</f>
        <v/>
      </c>
      <c r="K122" s="13" t="n"/>
    </row>
    <row r="123">
      <c r="A123" s="8">
        <f>IF(B123="","",COUNTA($B$6:B123))</f>
        <v/>
      </c>
      <c r="B123" s="13" t="n"/>
      <c r="C123" s="13" t="n"/>
      <c r="D123" s="13" t="n"/>
      <c r="E123" s="13" t="n"/>
      <c r="F123" s="13" t="n"/>
      <c r="G123" s="14" t="n"/>
      <c r="H123" s="14" t="n"/>
      <c r="I123" s="11">
        <f>IF(H123="","",H123-TODAY())</f>
        <v/>
      </c>
      <c r="J123" s="12">
        <f>IF(I123="","",IF(I123&lt;0,"PO TERMINIE",IF(I123&lt;=$C$3,"do "&amp;$C$3&amp;" dni","OK")))</f>
        <v/>
      </c>
      <c r="K123" s="13" t="n"/>
    </row>
    <row r="124">
      <c r="A124" s="8">
        <f>IF(B124="","",COUNTA($B$6:B124))</f>
        <v/>
      </c>
      <c r="B124" s="13" t="n"/>
      <c r="C124" s="13" t="n"/>
      <c r="D124" s="13" t="n"/>
      <c r="E124" s="13" t="n"/>
      <c r="F124" s="13" t="n"/>
      <c r="G124" s="14" t="n"/>
      <c r="H124" s="14" t="n"/>
      <c r="I124" s="11">
        <f>IF(H124="","",H124-TODAY())</f>
        <v/>
      </c>
      <c r="J124" s="12">
        <f>IF(I124="","",IF(I124&lt;0,"PO TERMINIE",IF(I124&lt;=$C$3,"do "&amp;$C$3&amp;" dni","OK")))</f>
        <v/>
      </c>
      <c r="K124" s="13" t="n"/>
    </row>
    <row r="125">
      <c r="A125" s="8">
        <f>IF(B125="","",COUNTA($B$6:B125))</f>
        <v/>
      </c>
      <c r="B125" s="13" t="n"/>
      <c r="C125" s="13" t="n"/>
      <c r="D125" s="13" t="n"/>
      <c r="E125" s="13" t="n"/>
      <c r="F125" s="13" t="n"/>
      <c r="G125" s="14" t="n"/>
      <c r="H125" s="14" t="n"/>
      <c r="I125" s="11">
        <f>IF(H125="","",H125-TODAY())</f>
        <v/>
      </c>
      <c r="J125" s="12">
        <f>IF(I125="","",IF(I125&lt;0,"PO TERMINIE",IF(I125&lt;=$C$3,"do "&amp;$C$3&amp;" dni","OK")))</f>
        <v/>
      </c>
      <c r="K125" s="13" t="n"/>
    </row>
    <row r="126">
      <c r="A126" s="8">
        <f>IF(B126="","",COUNTA($B$6:B126))</f>
        <v/>
      </c>
      <c r="B126" s="13" t="n"/>
      <c r="C126" s="13" t="n"/>
      <c r="D126" s="13" t="n"/>
      <c r="E126" s="13" t="n"/>
      <c r="F126" s="13" t="n"/>
      <c r="G126" s="14" t="n"/>
      <c r="H126" s="14" t="n"/>
      <c r="I126" s="11">
        <f>IF(H126="","",H126-TODAY())</f>
        <v/>
      </c>
      <c r="J126" s="12">
        <f>IF(I126="","",IF(I126&lt;0,"PO TERMINIE",IF(I126&lt;=$C$3,"do "&amp;$C$3&amp;" dni","OK")))</f>
        <v/>
      </c>
      <c r="K126" s="13" t="n"/>
    </row>
    <row r="127">
      <c r="A127" s="8">
        <f>IF(B127="","",COUNTA($B$6:B127))</f>
        <v/>
      </c>
      <c r="B127" s="13" t="n"/>
      <c r="C127" s="13" t="n"/>
      <c r="D127" s="13" t="n"/>
      <c r="E127" s="13" t="n"/>
      <c r="F127" s="13" t="n"/>
      <c r="G127" s="14" t="n"/>
      <c r="H127" s="14" t="n"/>
      <c r="I127" s="11">
        <f>IF(H127="","",H127-TODAY())</f>
        <v/>
      </c>
      <c r="J127" s="12">
        <f>IF(I127="","",IF(I127&lt;0,"PO TERMINIE",IF(I127&lt;=$C$3,"do "&amp;$C$3&amp;" dni","OK")))</f>
        <v/>
      </c>
      <c r="K127" s="13" t="n"/>
    </row>
    <row r="128">
      <c r="A128" s="8">
        <f>IF(B128="","",COUNTA($B$6:B128))</f>
        <v/>
      </c>
      <c r="B128" s="13" t="n"/>
      <c r="C128" s="13" t="n"/>
      <c r="D128" s="13" t="n"/>
      <c r="E128" s="13" t="n"/>
      <c r="F128" s="13" t="n"/>
      <c r="G128" s="14" t="n"/>
      <c r="H128" s="14" t="n"/>
      <c r="I128" s="11">
        <f>IF(H128="","",H128-TODAY())</f>
        <v/>
      </c>
      <c r="J128" s="12">
        <f>IF(I128="","",IF(I128&lt;0,"PO TERMINIE",IF(I128&lt;=$C$3,"do "&amp;$C$3&amp;" dni","OK")))</f>
        <v/>
      </c>
      <c r="K128" s="13" t="n"/>
    </row>
    <row r="129">
      <c r="A129" s="8">
        <f>IF(B129="","",COUNTA($B$6:B129))</f>
        <v/>
      </c>
      <c r="B129" s="13" t="n"/>
      <c r="C129" s="13" t="n"/>
      <c r="D129" s="13" t="n"/>
      <c r="E129" s="13" t="n"/>
      <c r="F129" s="13" t="n"/>
      <c r="G129" s="14" t="n"/>
      <c r="H129" s="14" t="n"/>
      <c r="I129" s="11">
        <f>IF(H129="","",H129-TODAY())</f>
        <v/>
      </c>
      <c r="J129" s="12">
        <f>IF(I129="","",IF(I129&lt;0,"PO TERMINIE",IF(I129&lt;=$C$3,"do "&amp;$C$3&amp;" dni","OK")))</f>
        <v/>
      </c>
      <c r="K129" s="13" t="n"/>
    </row>
    <row r="130">
      <c r="A130" s="8">
        <f>IF(B130="","",COUNTA($B$6:B130))</f>
        <v/>
      </c>
      <c r="B130" s="13" t="n"/>
      <c r="C130" s="13" t="n"/>
      <c r="D130" s="13" t="n"/>
      <c r="E130" s="13" t="n"/>
      <c r="F130" s="13" t="n"/>
      <c r="G130" s="14" t="n"/>
      <c r="H130" s="14" t="n"/>
      <c r="I130" s="11">
        <f>IF(H130="","",H130-TODAY())</f>
        <v/>
      </c>
      <c r="J130" s="12">
        <f>IF(I130="","",IF(I130&lt;0,"PO TERMINIE",IF(I130&lt;=$C$3,"do "&amp;$C$3&amp;" dni","OK")))</f>
        <v/>
      </c>
      <c r="K130" s="13" t="n"/>
    </row>
    <row r="131">
      <c r="A131" s="8">
        <f>IF(B131="","",COUNTA($B$6:B131))</f>
        <v/>
      </c>
      <c r="B131" s="13" t="n"/>
      <c r="C131" s="13" t="n"/>
      <c r="D131" s="13" t="n"/>
      <c r="E131" s="13" t="n"/>
      <c r="F131" s="13" t="n"/>
      <c r="G131" s="14" t="n"/>
      <c r="H131" s="14" t="n"/>
      <c r="I131" s="11">
        <f>IF(H131="","",H131-TODAY())</f>
        <v/>
      </c>
      <c r="J131" s="12">
        <f>IF(I131="","",IF(I131&lt;0,"PO TERMINIE",IF(I131&lt;=$C$3,"do "&amp;$C$3&amp;" dni","OK")))</f>
        <v/>
      </c>
      <c r="K131" s="13" t="n"/>
    </row>
    <row r="132">
      <c r="A132" s="8">
        <f>IF(B132="","",COUNTA($B$6:B132))</f>
        <v/>
      </c>
      <c r="B132" s="13" t="n"/>
      <c r="C132" s="13" t="n"/>
      <c r="D132" s="13" t="n"/>
      <c r="E132" s="13" t="n"/>
      <c r="F132" s="13" t="n"/>
      <c r="G132" s="14" t="n"/>
      <c r="H132" s="14" t="n"/>
      <c r="I132" s="11">
        <f>IF(H132="","",H132-TODAY())</f>
        <v/>
      </c>
      <c r="J132" s="12">
        <f>IF(I132="","",IF(I132&lt;0,"PO TERMINIE",IF(I132&lt;=$C$3,"do "&amp;$C$3&amp;" dni","OK")))</f>
        <v/>
      </c>
      <c r="K132" s="13" t="n"/>
    </row>
    <row r="133">
      <c r="A133" s="8">
        <f>IF(B133="","",COUNTA($B$6:B133))</f>
        <v/>
      </c>
      <c r="B133" s="13" t="n"/>
      <c r="C133" s="13" t="n"/>
      <c r="D133" s="13" t="n"/>
      <c r="E133" s="13" t="n"/>
      <c r="F133" s="13" t="n"/>
      <c r="G133" s="14" t="n"/>
      <c r="H133" s="14" t="n"/>
      <c r="I133" s="11">
        <f>IF(H133="","",H133-TODAY())</f>
        <v/>
      </c>
      <c r="J133" s="12">
        <f>IF(I133="","",IF(I133&lt;0,"PO TERMINIE",IF(I133&lt;=$C$3,"do "&amp;$C$3&amp;" dni","OK")))</f>
        <v/>
      </c>
      <c r="K133" s="13" t="n"/>
    </row>
    <row r="134">
      <c r="A134" s="8">
        <f>IF(B134="","",COUNTA($B$6:B134))</f>
        <v/>
      </c>
      <c r="B134" s="13" t="n"/>
      <c r="C134" s="13" t="n"/>
      <c r="D134" s="13" t="n"/>
      <c r="E134" s="13" t="n"/>
      <c r="F134" s="13" t="n"/>
      <c r="G134" s="14" t="n"/>
      <c r="H134" s="14" t="n"/>
      <c r="I134" s="11">
        <f>IF(H134="","",H134-TODAY())</f>
        <v/>
      </c>
      <c r="J134" s="12">
        <f>IF(I134="","",IF(I134&lt;0,"PO TERMINIE",IF(I134&lt;=$C$3,"do "&amp;$C$3&amp;" dni","OK")))</f>
        <v/>
      </c>
      <c r="K134" s="13" t="n"/>
    </row>
    <row r="135">
      <c r="A135" s="8">
        <f>IF(B135="","",COUNTA($B$6:B135))</f>
        <v/>
      </c>
      <c r="B135" s="13" t="n"/>
      <c r="C135" s="13" t="n"/>
      <c r="D135" s="13" t="n"/>
      <c r="E135" s="13" t="n"/>
      <c r="F135" s="13" t="n"/>
      <c r="G135" s="14" t="n"/>
      <c r="H135" s="14" t="n"/>
      <c r="I135" s="11">
        <f>IF(H135="","",H135-TODAY())</f>
        <v/>
      </c>
      <c r="J135" s="12">
        <f>IF(I135="","",IF(I135&lt;0,"PO TERMINIE",IF(I135&lt;=$C$3,"do "&amp;$C$3&amp;" dni","OK")))</f>
        <v/>
      </c>
      <c r="K135" s="13" t="n"/>
    </row>
    <row r="136">
      <c r="A136" s="8">
        <f>IF(B136="","",COUNTA($B$6:B136))</f>
        <v/>
      </c>
      <c r="B136" s="13" t="n"/>
      <c r="C136" s="13" t="n"/>
      <c r="D136" s="13" t="n"/>
      <c r="E136" s="13" t="n"/>
      <c r="F136" s="13" t="n"/>
      <c r="G136" s="14" t="n"/>
      <c r="H136" s="14" t="n"/>
      <c r="I136" s="11">
        <f>IF(H136="","",H136-TODAY())</f>
        <v/>
      </c>
      <c r="J136" s="12">
        <f>IF(I136="","",IF(I136&lt;0,"PO TERMINIE",IF(I136&lt;=$C$3,"do "&amp;$C$3&amp;" dni","OK")))</f>
        <v/>
      </c>
      <c r="K136" s="13" t="n"/>
    </row>
    <row r="137">
      <c r="A137" s="8">
        <f>IF(B137="","",COUNTA($B$6:B137))</f>
        <v/>
      </c>
      <c r="B137" s="13" t="n"/>
      <c r="C137" s="13" t="n"/>
      <c r="D137" s="13" t="n"/>
      <c r="E137" s="13" t="n"/>
      <c r="F137" s="13" t="n"/>
      <c r="G137" s="14" t="n"/>
      <c r="H137" s="14" t="n"/>
      <c r="I137" s="11">
        <f>IF(H137="","",H137-TODAY())</f>
        <v/>
      </c>
      <c r="J137" s="12">
        <f>IF(I137="","",IF(I137&lt;0,"PO TERMINIE",IF(I137&lt;=$C$3,"do "&amp;$C$3&amp;" dni","OK")))</f>
        <v/>
      </c>
      <c r="K137" s="13" t="n"/>
    </row>
    <row r="138">
      <c r="A138" s="8">
        <f>IF(B138="","",COUNTA($B$6:B138))</f>
        <v/>
      </c>
      <c r="B138" s="13" t="n"/>
      <c r="C138" s="13" t="n"/>
      <c r="D138" s="13" t="n"/>
      <c r="E138" s="13" t="n"/>
      <c r="F138" s="13" t="n"/>
      <c r="G138" s="14" t="n"/>
      <c r="H138" s="14" t="n"/>
      <c r="I138" s="11">
        <f>IF(H138="","",H138-TODAY())</f>
        <v/>
      </c>
      <c r="J138" s="12">
        <f>IF(I138="","",IF(I138&lt;0,"PO TERMINIE",IF(I138&lt;=$C$3,"do "&amp;$C$3&amp;" dni","OK")))</f>
        <v/>
      </c>
      <c r="K138" s="13" t="n"/>
    </row>
    <row r="139">
      <c r="A139" s="8">
        <f>IF(B139="","",COUNTA($B$6:B139))</f>
        <v/>
      </c>
      <c r="B139" s="13" t="n"/>
      <c r="C139" s="13" t="n"/>
      <c r="D139" s="13" t="n"/>
      <c r="E139" s="13" t="n"/>
      <c r="F139" s="13" t="n"/>
      <c r="G139" s="14" t="n"/>
      <c r="H139" s="14" t="n"/>
      <c r="I139" s="11">
        <f>IF(H139="","",H139-TODAY())</f>
        <v/>
      </c>
      <c r="J139" s="12">
        <f>IF(I139="","",IF(I139&lt;0,"PO TERMINIE",IF(I139&lt;=$C$3,"do "&amp;$C$3&amp;" dni","OK")))</f>
        <v/>
      </c>
      <c r="K139" s="13" t="n"/>
    </row>
    <row r="140">
      <c r="A140" s="8">
        <f>IF(B140="","",COUNTA($B$6:B140))</f>
        <v/>
      </c>
      <c r="B140" s="13" t="n"/>
      <c r="C140" s="13" t="n"/>
      <c r="D140" s="13" t="n"/>
      <c r="E140" s="13" t="n"/>
      <c r="F140" s="13" t="n"/>
      <c r="G140" s="14" t="n"/>
      <c r="H140" s="14" t="n"/>
      <c r="I140" s="11">
        <f>IF(H140="","",H140-TODAY())</f>
        <v/>
      </c>
      <c r="J140" s="12">
        <f>IF(I140="","",IF(I140&lt;0,"PO TERMINIE",IF(I140&lt;=$C$3,"do "&amp;$C$3&amp;" dni","OK")))</f>
        <v/>
      </c>
      <c r="K140" s="13" t="n"/>
    </row>
    <row r="141">
      <c r="A141" s="8">
        <f>IF(B141="","",COUNTA($B$6:B141))</f>
        <v/>
      </c>
      <c r="B141" s="13" t="n"/>
      <c r="C141" s="13" t="n"/>
      <c r="D141" s="13" t="n"/>
      <c r="E141" s="13" t="n"/>
      <c r="F141" s="13" t="n"/>
      <c r="G141" s="14" t="n"/>
      <c r="H141" s="14" t="n"/>
      <c r="I141" s="11">
        <f>IF(H141="","",H141-TODAY())</f>
        <v/>
      </c>
      <c r="J141" s="12">
        <f>IF(I141="","",IF(I141&lt;0,"PO TERMINIE",IF(I141&lt;=$C$3,"do "&amp;$C$3&amp;" dni","OK")))</f>
        <v/>
      </c>
      <c r="K141" s="13" t="n"/>
    </row>
    <row r="142">
      <c r="A142" s="8">
        <f>IF(B142="","",COUNTA($B$6:B142))</f>
        <v/>
      </c>
      <c r="B142" s="13" t="n"/>
      <c r="C142" s="13" t="n"/>
      <c r="D142" s="13" t="n"/>
      <c r="E142" s="13" t="n"/>
      <c r="F142" s="13" t="n"/>
      <c r="G142" s="14" t="n"/>
      <c r="H142" s="14" t="n"/>
      <c r="I142" s="11">
        <f>IF(H142="","",H142-TODAY())</f>
        <v/>
      </c>
      <c r="J142" s="12">
        <f>IF(I142="","",IF(I142&lt;0,"PO TERMINIE",IF(I142&lt;=$C$3,"do "&amp;$C$3&amp;" dni","OK")))</f>
        <v/>
      </c>
      <c r="K142" s="13" t="n"/>
    </row>
    <row r="143">
      <c r="A143" s="8">
        <f>IF(B143="","",COUNTA($B$6:B143))</f>
        <v/>
      </c>
      <c r="B143" s="13" t="n"/>
      <c r="C143" s="13" t="n"/>
      <c r="D143" s="13" t="n"/>
      <c r="E143" s="13" t="n"/>
      <c r="F143" s="13" t="n"/>
      <c r="G143" s="14" t="n"/>
      <c r="H143" s="14" t="n"/>
      <c r="I143" s="11">
        <f>IF(H143="","",H143-TODAY())</f>
        <v/>
      </c>
      <c r="J143" s="12">
        <f>IF(I143="","",IF(I143&lt;0,"PO TERMINIE",IF(I143&lt;=$C$3,"do "&amp;$C$3&amp;" dni","OK")))</f>
        <v/>
      </c>
      <c r="K143" s="13" t="n"/>
    </row>
    <row r="144">
      <c r="A144" s="8">
        <f>IF(B144="","",COUNTA($B$6:B144))</f>
        <v/>
      </c>
      <c r="B144" s="13" t="n"/>
      <c r="C144" s="13" t="n"/>
      <c r="D144" s="13" t="n"/>
      <c r="E144" s="13" t="n"/>
      <c r="F144" s="13" t="n"/>
      <c r="G144" s="14" t="n"/>
      <c r="H144" s="14" t="n"/>
      <c r="I144" s="11">
        <f>IF(H144="","",H144-TODAY())</f>
        <v/>
      </c>
      <c r="J144" s="12">
        <f>IF(I144="","",IF(I144&lt;0,"PO TERMINIE",IF(I144&lt;=$C$3,"do "&amp;$C$3&amp;" dni","OK")))</f>
        <v/>
      </c>
      <c r="K144" s="13" t="n"/>
    </row>
    <row r="145">
      <c r="A145" s="8">
        <f>IF(B145="","",COUNTA($B$6:B145))</f>
        <v/>
      </c>
      <c r="B145" s="13" t="n"/>
      <c r="C145" s="13" t="n"/>
      <c r="D145" s="13" t="n"/>
      <c r="E145" s="13" t="n"/>
      <c r="F145" s="13" t="n"/>
      <c r="G145" s="14" t="n"/>
      <c r="H145" s="14" t="n"/>
      <c r="I145" s="11">
        <f>IF(H145="","",H145-TODAY())</f>
        <v/>
      </c>
      <c r="J145" s="12">
        <f>IF(I145="","",IF(I145&lt;0,"PO TERMINIE",IF(I145&lt;=$C$3,"do "&amp;$C$3&amp;" dni","OK")))</f>
        <v/>
      </c>
      <c r="K145" s="13" t="n"/>
    </row>
    <row r="146">
      <c r="A146" s="8">
        <f>IF(B146="","",COUNTA($B$6:B146))</f>
        <v/>
      </c>
      <c r="B146" s="13" t="n"/>
      <c r="C146" s="13" t="n"/>
      <c r="D146" s="13" t="n"/>
      <c r="E146" s="13" t="n"/>
      <c r="F146" s="13" t="n"/>
      <c r="G146" s="14" t="n"/>
      <c r="H146" s="14" t="n"/>
      <c r="I146" s="11">
        <f>IF(H146="","",H146-TODAY())</f>
        <v/>
      </c>
      <c r="J146" s="12">
        <f>IF(I146="","",IF(I146&lt;0,"PO TERMINIE",IF(I146&lt;=$C$3,"do "&amp;$C$3&amp;" dni","OK")))</f>
        <v/>
      </c>
      <c r="K146" s="13" t="n"/>
    </row>
    <row r="147">
      <c r="A147" s="8">
        <f>IF(B147="","",COUNTA($B$6:B147))</f>
        <v/>
      </c>
      <c r="B147" s="13" t="n"/>
      <c r="C147" s="13" t="n"/>
      <c r="D147" s="13" t="n"/>
      <c r="E147" s="13" t="n"/>
      <c r="F147" s="13" t="n"/>
      <c r="G147" s="14" t="n"/>
      <c r="H147" s="14" t="n"/>
      <c r="I147" s="11">
        <f>IF(H147="","",H147-TODAY())</f>
        <v/>
      </c>
      <c r="J147" s="12">
        <f>IF(I147="","",IF(I147&lt;0,"PO TERMINIE",IF(I147&lt;=$C$3,"do "&amp;$C$3&amp;" dni","OK")))</f>
        <v/>
      </c>
      <c r="K147" s="13" t="n"/>
    </row>
    <row r="148">
      <c r="A148" s="8">
        <f>IF(B148="","",COUNTA($B$6:B148))</f>
        <v/>
      </c>
      <c r="B148" s="13" t="n"/>
      <c r="C148" s="13" t="n"/>
      <c r="D148" s="13" t="n"/>
      <c r="E148" s="13" t="n"/>
      <c r="F148" s="13" t="n"/>
      <c r="G148" s="14" t="n"/>
      <c r="H148" s="14" t="n"/>
      <c r="I148" s="11">
        <f>IF(H148="","",H148-TODAY())</f>
        <v/>
      </c>
      <c r="J148" s="12">
        <f>IF(I148="","",IF(I148&lt;0,"PO TERMINIE",IF(I148&lt;=$C$3,"do "&amp;$C$3&amp;" dni","OK")))</f>
        <v/>
      </c>
      <c r="K148" s="13" t="n"/>
    </row>
    <row r="149">
      <c r="A149" s="8">
        <f>IF(B149="","",COUNTA($B$6:B149))</f>
        <v/>
      </c>
      <c r="B149" s="13" t="n"/>
      <c r="C149" s="13" t="n"/>
      <c r="D149" s="13" t="n"/>
      <c r="E149" s="13" t="n"/>
      <c r="F149" s="13" t="n"/>
      <c r="G149" s="14" t="n"/>
      <c r="H149" s="14" t="n"/>
      <c r="I149" s="11">
        <f>IF(H149="","",H149-TODAY())</f>
        <v/>
      </c>
      <c r="J149" s="12">
        <f>IF(I149="","",IF(I149&lt;0,"PO TERMINIE",IF(I149&lt;=$C$3,"do "&amp;$C$3&amp;" dni","OK")))</f>
        <v/>
      </c>
      <c r="K149" s="13" t="n"/>
    </row>
    <row r="150">
      <c r="A150" s="8">
        <f>IF(B150="","",COUNTA($B$6:B150))</f>
        <v/>
      </c>
      <c r="B150" s="13" t="n"/>
      <c r="C150" s="13" t="n"/>
      <c r="D150" s="13" t="n"/>
      <c r="E150" s="13" t="n"/>
      <c r="F150" s="13" t="n"/>
      <c r="G150" s="14" t="n"/>
      <c r="H150" s="14" t="n"/>
      <c r="I150" s="11">
        <f>IF(H150="","",H150-TODAY())</f>
        <v/>
      </c>
      <c r="J150" s="12">
        <f>IF(I150="","",IF(I150&lt;0,"PO TERMINIE",IF(I150&lt;=$C$3,"do "&amp;$C$3&amp;" dni","OK")))</f>
        <v/>
      </c>
      <c r="K150" s="13" t="n"/>
    </row>
    <row r="151">
      <c r="A151" s="8">
        <f>IF(B151="","",COUNTA($B$6:B151))</f>
        <v/>
      </c>
      <c r="B151" s="13" t="n"/>
      <c r="C151" s="13" t="n"/>
      <c r="D151" s="13" t="n"/>
      <c r="E151" s="13" t="n"/>
      <c r="F151" s="13" t="n"/>
      <c r="G151" s="14" t="n"/>
      <c r="H151" s="14" t="n"/>
      <c r="I151" s="11">
        <f>IF(H151="","",H151-TODAY())</f>
        <v/>
      </c>
      <c r="J151" s="12">
        <f>IF(I151="","",IF(I151&lt;0,"PO TERMINIE",IF(I151&lt;=$C$3,"do "&amp;$C$3&amp;" dni","OK")))</f>
        <v/>
      </c>
      <c r="K151" s="13" t="n"/>
    </row>
    <row r="152">
      <c r="A152" s="8">
        <f>IF(B152="","",COUNTA($B$6:B152))</f>
        <v/>
      </c>
      <c r="B152" s="13" t="n"/>
      <c r="C152" s="13" t="n"/>
      <c r="D152" s="13" t="n"/>
      <c r="E152" s="13" t="n"/>
      <c r="F152" s="13" t="n"/>
      <c r="G152" s="14" t="n"/>
      <c r="H152" s="14" t="n"/>
      <c r="I152" s="11">
        <f>IF(H152="","",H152-TODAY())</f>
        <v/>
      </c>
      <c r="J152" s="12">
        <f>IF(I152="","",IF(I152&lt;0,"PO TERMINIE",IF(I152&lt;=$C$3,"do "&amp;$C$3&amp;" dni","OK")))</f>
        <v/>
      </c>
      <c r="K152" s="13" t="n"/>
    </row>
    <row r="153">
      <c r="A153" s="8">
        <f>IF(B153="","",COUNTA($B$6:B153))</f>
        <v/>
      </c>
      <c r="B153" s="13" t="n"/>
      <c r="C153" s="13" t="n"/>
      <c r="D153" s="13" t="n"/>
      <c r="E153" s="13" t="n"/>
      <c r="F153" s="13" t="n"/>
      <c r="G153" s="14" t="n"/>
      <c r="H153" s="14" t="n"/>
      <c r="I153" s="11">
        <f>IF(H153="","",H153-TODAY())</f>
        <v/>
      </c>
      <c r="J153" s="12">
        <f>IF(I153="","",IF(I153&lt;0,"PO TERMINIE",IF(I153&lt;=$C$3,"do "&amp;$C$3&amp;" dni","OK")))</f>
        <v/>
      </c>
      <c r="K153" s="13" t="n"/>
    </row>
    <row r="154">
      <c r="A154" s="8">
        <f>IF(B154="","",COUNTA($B$6:B154))</f>
        <v/>
      </c>
      <c r="B154" s="13" t="n"/>
      <c r="C154" s="13" t="n"/>
      <c r="D154" s="13" t="n"/>
      <c r="E154" s="13" t="n"/>
      <c r="F154" s="13" t="n"/>
      <c r="G154" s="14" t="n"/>
      <c r="H154" s="14" t="n"/>
      <c r="I154" s="11">
        <f>IF(H154="","",H154-TODAY())</f>
        <v/>
      </c>
      <c r="J154" s="12">
        <f>IF(I154="","",IF(I154&lt;0,"PO TERMINIE",IF(I154&lt;=$C$3,"do "&amp;$C$3&amp;" dni","OK")))</f>
        <v/>
      </c>
      <c r="K154" s="13" t="n"/>
    </row>
    <row r="155">
      <c r="A155" s="8">
        <f>IF(B155="","",COUNTA($B$6:B155))</f>
        <v/>
      </c>
      <c r="B155" s="13" t="n"/>
      <c r="C155" s="13" t="n"/>
      <c r="D155" s="13" t="n"/>
      <c r="E155" s="13" t="n"/>
      <c r="F155" s="13" t="n"/>
      <c r="G155" s="14" t="n"/>
      <c r="H155" s="14" t="n"/>
      <c r="I155" s="11">
        <f>IF(H155="","",H155-TODAY())</f>
        <v/>
      </c>
      <c r="J155" s="12">
        <f>IF(I155="","",IF(I155&lt;0,"PO TERMINIE",IF(I155&lt;=$C$3,"do "&amp;$C$3&amp;" dni","OK")))</f>
        <v/>
      </c>
      <c r="K155" s="13" t="n"/>
    </row>
    <row r="156">
      <c r="A156" s="8">
        <f>IF(B156="","",COUNTA($B$6:B156))</f>
        <v/>
      </c>
      <c r="B156" s="13" t="n"/>
      <c r="C156" s="13" t="n"/>
      <c r="D156" s="13" t="n"/>
      <c r="E156" s="13" t="n"/>
      <c r="F156" s="13" t="n"/>
      <c r="G156" s="14" t="n"/>
      <c r="H156" s="14" t="n"/>
      <c r="I156" s="11">
        <f>IF(H156="","",H156-TODAY())</f>
        <v/>
      </c>
      <c r="J156" s="12">
        <f>IF(I156="","",IF(I156&lt;0,"PO TERMINIE",IF(I156&lt;=$C$3,"do "&amp;$C$3&amp;" dni","OK")))</f>
        <v/>
      </c>
      <c r="K156" s="13" t="n"/>
    </row>
    <row r="157">
      <c r="A157" s="8">
        <f>IF(B157="","",COUNTA($B$6:B157))</f>
        <v/>
      </c>
      <c r="B157" s="13" t="n"/>
      <c r="C157" s="13" t="n"/>
      <c r="D157" s="13" t="n"/>
      <c r="E157" s="13" t="n"/>
      <c r="F157" s="13" t="n"/>
      <c r="G157" s="14" t="n"/>
      <c r="H157" s="14" t="n"/>
      <c r="I157" s="11">
        <f>IF(H157="","",H157-TODAY())</f>
        <v/>
      </c>
      <c r="J157" s="12">
        <f>IF(I157="","",IF(I157&lt;0,"PO TERMINIE",IF(I157&lt;=$C$3,"do "&amp;$C$3&amp;" dni","OK")))</f>
        <v/>
      </c>
      <c r="K157" s="13" t="n"/>
    </row>
    <row r="158">
      <c r="A158" s="8">
        <f>IF(B158="","",COUNTA($B$6:B158))</f>
        <v/>
      </c>
      <c r="B158" s="13" t="n"/>
      <c r="C158" s="13" t="n"/>
      <c r="D158" s="13" t="n"/>
      <c r="E158" s="13" t="n"/>
      <c r="F158" s="13" t="n"/>
      <c r="G158" s="14" t="n"/>
      <c r="H158" s="14" t="n"/>
      <c r="I158" s="11">
        <f>IF(H158="","",H158-TODAY())</f>
        <v/>
      </c>
      <c r="J158" s="12">
        <f>IF(I158="","",IF(I158&lt;0,"PO TERMINIE",IF(I158&lt;=$C$3,"do "&amp;$C$3&amp;" dni","OK")))</f>
        <v/>
      </c>
      <c r="K158" s="13" t="n"/>
    </row>
    <row r="159">
      <c r="A159" s="8">
        <f>IF(B159="","",COUNTA($B$6:B159))</f>
        <v/>
      </c>
      <c r="B159" s="13" t="n"/>
      <c r="C159" s="13" t="n"/>
      <c r="D159" s="13" t="n"/>
      <c r="E159" s="13" t="n"/>
      <c r="F159" s="13" t="n"/>
      <c r="G159" s="14" t="n"/>
      <c r="H159" s="14" t="n"/>
      <c r="I159" s="11">
        <f>IF(H159="","",H159-TODAY())</f>
        <v/>
      </c>
      <c r="J159" s="12">
        <f>IF(I159="","",IF(I159&lt;0,"PO TERMINIE",IF(I159&lt;=$C$3,"do "&amp;$C$3&amp;" dni","OK")))</f>
        <v/>
      </c>
      <c r="K159" s="13" t="n"/>
    </row>
    <row r="160">
      <c r="A160" s="8">
        <f>IF(B160="","",COUNTA($B$6:B160))</f>
        <v/>
      </c>
      <c r="B160" s="13" t="n"/>
      <c r="C160" s="13" t="n"/>
      <c r="D160" s="13" t="n"/>
      <c r="E160" s="13" t="n"/>
      <c r="F160" s="13" t="n"/>
      <c r="G160" s="14" t="n"/>
      <c r="H160" s="14" t="n"/>
      <c r="I160" s="11">
        <f>IF(H160="","",H160-TODAY())</f>
        <v/>
      </c>
      <c r="J160" s="12">
        <f>IF(I160="","",IF(I160&lt;0,"PO TERMINIE",IF(I160&lt;=$C$3,"do "&amp;$C$3&amp;" dni","OK")))</f>
        <v/>
      </c>
      <c r="K160" s="13" t="n"/>
    </row>
    <row r="161">
      <c r="A161" s="8">
        <f>IF(B161="","",COUNTA($B$6:B161))</f>
        <v/>
      </c>
      <c r="B161" s="13" t="n"/>
      <c r="C161" s="13" t="n"/>
      <c r="D161" s="13" t="n"/>
      <c r="E161" s="13" t="n"/>
      <c r="F161" s="13" t="n"/>
      <c r="G161" s="14" t="n"/>
      <c r="H161" s="14" t="n"/>
      <c r="I161" s="11">
        <f>IF(H161="","",H161-TODAY())</f>
        <v/>
      </c>
      <c r="J161" s="12">
        <f>IF(I161="","",IF(I161&lt;0,"PO TERMINIE",IF(I161&lt;=$C$3,"do "&amp;$C$3&amp;" dni","OK")))</f>
        <v/>
      </c>
      <c r="K161" s="13" t="n"/>
    </row>
    <row r="162">
      <c r="A162" s="8">
        <f>IF(B162="","",COUNTA($B$6:B162))</f>
        <v/>
      </c>
      <c r="B162" s="13" t="n"/>
      <c r="C162" s="13" t="n"/>
      <c r="D162" s="13" t="n"/>
      <c r="E162" s="13" t="n"/>
      <c r="F162" s="13" t="n"/>
      <c r="G162" s="14" t="n"/>
      <c r="H162" s="14" t="n"/>
      <c r="I162" s="11">
        <f>IF(H162="","",H162-TODAY())</f>
        <v/>
      </c>
      <c r="J162" s="12">
        <f>IF(I162="","",IF(I162&lt;0,"PO TERMINIE",IF(I162&lt;=$C$3,"do "&amp;$C$3&amp;" dni","OK")))</f>
        <v/>
      </c>
      <c r="K162" s="13" t="n"/>
    </row>
    <row r="163">
      <c r="A163" s="8">
        <f>IF(B163="","",COUNTA($B$6:B163))</f>
        <v/>
      </c>
      <c r="B163" s="13" t="n"/>
      <c r="C163" s="13" t="n"/>
      <c r="D163" s="13" t="n"/>
      <c r="E163" s="13" t="n"/>
      <c r="F163" s="13" t="n"/>
      <c r="G163" s="14" t="n"/>
      <c r="H163" s="14" t="n"/>
      <c r="I163" s="11">
        <f>IF(H163="","",H163-TODAY())</f>
        <v/>
      </c>
      <c r="J163" s="12">
        <f>IF(I163="","",IF(I163&lt;0,"PO TERMINIE",IF(I163&lt;=$C$3,"do "&amp;$C$3&amp;" dni","OK")))</f>
        <v/>
      </c>
      <c r="K163" s="13" t="n"/>
    </row>
    <row r="164">
      <c r="A164" s="8">
        <f>IF(B164="","",COUNTA($B$6:B164))</f>
        <v/>
      </c>
      <c r="B164" s="13" t="n"/>
      <c r="C164" s="13" t="n"/>
      <c r="D164" s="13" t="n"/>
      <c r="E164" s="13" t="n"/>
      <c r="F164" s="13" t="n"/>
      <c r="G164" s="14" t="n"/>
      <c r="H164" s="14" t="n"/>
      <c r="I164" s="11">
        <f>IF(H164="","",H164-TODAY())</f>
        <v/>
      </c>
      <c r="J164" s="12">
        <f>IF(I164="","",IF(I164&lt;0,"PO TERMINIE",IF(I164&lt;=$C$3,"do "&amp;$C$3&amp;" dni","OK")))</f>
        <v/>
      </c>
      <c r="K164" s="13" t="n"/>
    </row>
    <row r="165">
      <c r="A165" s="8">
        <f>IF(B165="","",COUNTA($B$6:B165))</f>
        <v/>
      </c>
      <c r="B165" s="13" t="n"/>
      <c r="C165" s="13" t="n"/>
      <c r="D165" s="13" t="n"/>
      <c r="E165" s="13" t="n"/>
      <c r="F165" s="13" t="n"/>
      <c r="G165" s="14" t="n"/>
      <c r="H165" s="14" t="n"/>
      <c r="I165" s="11">
        <f>IF(H165="","",H165-TODAY())</f>
        <v/>
      </c>
      <c r="J165" s="12">
        <f>IF(I165="","",IF(I165&lt;0,"PO TERMINIE",IF(I165&lt;=$C$3,"do "&amp;$C$3&amp;" dni","OK")))</f>
        <v/>
      </c>
      <c r="K165" s="13" t="n"/>
    </row>
    <row r="166">
      <c r="A166" s="8">
        <f>IF(B166="","",COUNTA($B$6:B166))</f>
        <v/>
      </c>
      <c r="B166" s="13" t="n"/>
      <c r="C166" s="13" t="n"/>
      <c r="D166" s="13" t="n"/>
      <c r="E166" s="13" t="n"/>
      <c r="F166" s="13" t="n"/>
      <c r="G166" s="14" t="n"/>
      <c r="H166" s="14" t="n"/>
      <c r="I166" s="11">
        <f>IF(H166="","",H166-TODAY())</f>
        <v/>
      </c>
      <c r="J166" s="12">
        <f>IF(I166="","",IF(I166&lt;0,"PO TERMINIE",IF(I166&lt;=$C$3,"do "&amp;$C$3&amp;" dni","OK")))</f>
        <v/>
      </c>
      <c r="K166" s="13" t="n"/>
    </row>
    <row r="167">
      <c r="A167" s="8">
        <f>IF(B167="","",COUNTA($B$6:B167))</f>
        <v/>
      </c>
      <c r="B167" s="13" t="n"/>
      <c r="C167" s="13" t="n"/>
      <c r="D167" s="13" t="n"/>
      <c r="E167" s="13" t="n"/>
      <c r="F167" s="13" t="n"/>
      <c r="G167" s="14" t="n"/>
      <c r="H167" s="14" t="n"/>
      <c r="I167" s="11">
        <f>IF(H167="","",H167-TODAY())</f>
        <v/>
      </c>
      <c r="J167" s="12">
        <f>IF(I167="","",IF(I167&lt;0,"PO TERMINIE",IF(I167&lt;=$C$3,"do "&amp;$C$3&amp;" dni","OK")))</f>
        <v/>
      </c>
      <c r="K167" s="13" t="n"/>
    </row>
    <row r="168">
      <c r="A168" s="8">
        <f>IF(B168="","",COUNTA($B$6:B168))</f>
        <v/>
      </c>
      <c r="B168" s="13" t="n"/>
      <c r="C168" s="13" t="n"/>
      <c r="D168" s="13" t="n"/>
      <c r="E168" s="13" t="n"/>
      <c r="F168" s="13" t="n"/>
      <c r="G168" s="14" t="n"/>
      <c r="H168" s="14" t="n"/>
      <c r="I168" s="11">
        <f>IF(H168="","",H168-TODAY())</f>
        <v/>
      </c>
      <c r="J168" s="12">
        <f>IF(I168="","",IF(I168&lt;0,"PO TERMINIE",IF(I168&lt;=$C$3,"do "&amp;$C$3&amp;" dni","OK")))</f>
        <v/>
      </c>
      <c r="K168" s="13" t="n"/>
    </row>
    <row r="169">
      <c r="A169" s="8">
        <f>IF(B169="","",COUNTA($B$6:B169))</f>
        <v/>
      </c>
      <c r="B169" s="13" t="n"/>
      <c r="C169" s="13" t="n"/>
      <c r="D169" s="13" t="n"/>
      <c r="E169" s="13" t="n"/>
      <c r="F169" s="13" t="n"/>
      <c r="G169" s="14" t="n"/>
      <c r="H169" s="14" t="n"/>
      <c r="I169" s="11">
        <f>IF(H169="","",H169-TODAY())</f>
        <v/>
      </c>
      <c r="J169" s="12">
        <f>IF(I169="","",IF(I169&lt;0,"PO TERMINIE",IF(I169&lt;=$C$3,"do "&amp;$C$3&amp;" dni","OK")))</f>
        <v/>
      </c>
      <c r="K169" s="13" t="n"/>
    </row>
    <row r="170">
      <c r="A170" s="8">
        <f>IF(B170="","",COUNTA($B$6:B170))</f>
        <v/>
      </c>
      <c r="B170" s="13" t="n"/>
      <c r="C170" s="13" t="n"/>
      <c r="D170" s="13" t="n"/>
      <c r="E170" s="13" t="n"/>
      <c r="F170" s="13" t="n"/>
      <c r="G170" s="14" t="n"/>
      <c r="H170" s="14" t="n"/>
      <c r="I170" s="11">
        <f>IF(H170="","",H170-TODAY())</f>
        <v/>
      </c>
      <c r="J170" s="12">
        <f>IF(I170="","",IF(I170&lt;0,"PO TERMINIE",IF(I170&lt;=$C$3,"do "&amp;$C$3&amp;" dni","OK")))</f>
        <v/>
      </c>
      <c r="K170" s="13" t="n"/>
    </row>
    <row r="171">
      <c r="A171" s="8">
        <f>IF(B171="","",COUNTA($B$6:B171))</f>
        <v/>
      </c>
      <c r="B171" s="13" t="n"/>
      <c r="C171" s="13" t="n"/>
      <c r="D171" s="13" t="n"/>
      <c r="E171" s="13" t="n"/>
      <c r="F171" s="13" t="n"/>
      <c r="G171" s="14" t="n"/>
      <c r="H171" s="14" t="n"/>
      <c r="I171" s="11">
        <f>IF(H171="","",H171-TODAY())</f>
        <v/>
      </c>
      <c r="J171" s="12">
        <f>IF(I171="","",IF(I171&lt;0,"PO TERMINIE",IF(I171&lt;=$C$3,"do "&amp;$C$3&amp;" dni","OK")))</f>
        <v/>
      </c>
      <c r="K171" s="13" t="n"/>
    </row>
    <row r="172">
      <c r="A172" s="8">
        <f>IF(B172="","",COUNTA($B$6:B172))</f>
        <v/>
      </c>
      <c r="B172" s="13" t="n"/>
      <c r="C172" s="13" t="n"/>
      <c r="D172" s="13" t="n"/>
      <c r="E172" s="13" t="n"/>
      <c r="F172" s="13" t="n"/>
      <c r="G172" s="14" t="n"/>
      <c r="H172" s="14" t="n"/>
      <c r="I172" s="11">
        <f>IF(H172="","",H172-TODAY())</f>
        <v/>
      </c>
      <c r="J172" s="12">
        <f>IF(I172="","",IF(I172&lt;0,"PO TERMINIE",IF(I172&lt;=$C$3,"do "&amp;$C$3&amp;" dni","OK")))</f>
        <v/>
      </c>
      <c r="K172" s="13" t="n"/>
    </row>
    <row r="173">
      <c r="A173" s="8">
        <f>IF(B173="","",COUNTA($B$6:B173))</f>
        <v/>
      </c>
      <c r="B173" s="13" t="n"/>
      <c r="C173" s="13" t="n"/>
      <c r="D173" s="13" t="n"/>
      <c r="E173" s="13" t="n"/>
      <c r="F173" s="13" t="n"/>
      <c r="G173" s="14" t="n"/>
      <c r="H173" s="14" t="n"/>
      <c r="I173" s="11">
        <f>IF(H173="","",H173-TODAY())</f>
        <v/>
      </c>
      <c r="J173" s="12">
        <f>IF(I173="","",IF(I173&lt;0,"PO TERMINIE",IF(I173&lt;=$C$3,"do "&amp;$C$3&amp;" dni","OK")))</f>
        <v/>
      </c>
      <c r="K173" s="13" t="n"/>
    </row>
    <row r="174">
      <c r="A174" s="8">
        <f>IF(B174="","",COUNTA($B$6:B174))</f>
        <v/>
      </c>
      <c r="B174" s="13" t="n"/>
      <c r="C174" s="13" t="n"/>
      <c r="D174" s="13" t="n"/>
      <c r="E174" s="13" t="n"/>
      <c r="F174" s="13" t="n"/>
      <c r="G174" s="14" t="n"/>
      <c r="H174" s="14" t="n"/>
      <c r="I174" s="11">
        <f>IF(H174="","",H174-TODAY())</f>
        <v/>
      </c>
      <c r="J174" s="12">
        <f>IF(I174="","",IF(I174&lt;0,"PO TERMINIE",IF(I174&lt;=$C$3,"do "&amp;$C$3&amp;" dni","OK")))</f>
        <v/>
      </c>
      <c r="K174" s="13" t="n"/>
    </row>
    <row r="175">
      <c r="A175" s="8">
        <f>IF(B175="","",COUNTA($B$6:B175))</f>
        <v/>
      </c>
      <c r="B175" s="13" t="n"/>
      <c r="C175" s="13" t="n"/>
      <c r="D175" s="13" t="n"/>
      <c r="E175" s="13" t="n"/>
      <c r="F175" s="13" t="n"/>
      <c r="G175" s="14" t="n"/>
      <c r="H175" s="14" t="n"/>
      <c r="I175" s="11">
        <f>IF(H175="","",H175-TODAY())</f>
        <v/>
      </c>
      <c r="J175" s="12">
        <f>IF(I175="","",IF(I175&lt;0,"PO TERMINIE",IF(I175&lt;=$C$3,"do "&amp;$C$3&amp;" dni","OK")))</f>
        <v/>
      </c>
      <c r="K175" s="13" t="n"/>
    </row>
    <row r="176">
      <c r="A176" s="8">
        <f>IF(B176="","",COUNTA($B$6:B176))</f>
        <v/>
      </c>
      <c r="B176" s="13" t="n"/>
      <c r="C176" s="13" t="n"/>
      <c r="D176" s="13" t="n"/>
      <c r="E176" s="13" t="n"/>
      <c r="F176" s="13" t="n"/>
      <c r="G176" s="14" t="n"/>
      <c r="H176" s="14" t="n"/>
      <c r="I176" s="11">
        <f>IF(H176="","",H176-TODAY())</f>
        <v/>
      </c>
      <c r="J176" s="12">
        <f>IF(I176="","",IF(I176&lt;0,"PO TERMINIE",IF(I176&lt;=$C$3,"do "&amp;$C$3&amp;" dni","OK")))</f>
        <v/>
      </c>
      <c r="K176" s="13" t="n"/>
    </row>
    <row r="177">
      <c r="A177" s="8">
        <f>IF(B177="","",COUNTA($B$6:B177))</f>
        <v/>
      </c>
      <c r="B177" s="13" t="n"/>
      <c r="C177" s="13" t="n"/>
      <c r="D177" s="13" t="n"/>
      <c r="E177" s="13" t="n"/>
      <c r="F177" s="13" t="n"/>
      <c r="G177" s="14" t="n"/>
      <c r="H177" s="14" t="n"/>
      <c r="I177" s="11">
        <f>IF(H177="","",H177-TODAY())</f>
        <v/>
      </c>
      <c r="J177" s="12">
        <f>IF(I177="","",IF(I177&lt;0,"PO TERMINIE",IF(I177&lt;=$C$3,"do "&amp;$C$3&amp;" dni","OK")))</f>
        <v/>
      </c>
      <c r="K177" s="13" t="n"/>
    </row>
    <row r="178">
      <c r="A178" s="8">
        <f>IF(B178="","",COUNTA($B$6:B178))</f>
        <v/>
      </c>
      <c r="B178" s="13" t="n"/>
      <c r="C178" s="13" t="n"/>
      <c r="D178" s="13" t="n"/>
      <c r="E178" s="13" t="n"/>
      <c r="F178" s="13" t="n"/>
      <c r="G178" s="14" t="n"/>
      <c r="H178" s="14" t="n"/>
      <c r="I178" s="11">
        <f>IF(H178="","",H178-TODAY())</f>
        <v/>
      </c>
      <c r="J178" s="12">
        <f>IF(I178="","",IF(I178&lt;0,"PO TERMINIE",IF(I178&lt;=$C$3,"do "&amp;$C$3&amp;" dni","OK")))</f>
        <v/>
      </c>
      <c r="K178" s="13" t="n"/>
    </row>
    <row r="179">
      <c r="A179" s="8">
        <f>IF(B179="","",COUNTA($B$6:B179))</f>
        <v/>
      </c>
      <c r="B179" s="13" t="n"/>
      <c r="C179" s="13" t="n"/>
      <c r="D179" s="13" t="n"/>
      <c r="E179" s="13" t="n"/>
      <c r="F179" s="13" t="n"/>
      <c r="G179" s="14" t="n"/>
      <c r="H179" s="14" t="n"/>
      <c r="I179" s="11">
        <f>IF(H179="","",H179-TODAY())</f>
        <v/>
      </c>
      <c r="J179" s="12">
        <f>IF(I179="","",IF(I179&lt;0,"PO TERMINIE",IF(I179&lt;=$C$3,"do "&amp;$C$3&amp;" dni","OK")))</f>
        <v/>
      </c>
      <c r="K179" s="13" t="n"/>
    </row>
    <row r="180">
      <c r="A180" s="8">
        <f>IF(B180="","",COUNTA($B$6:B180))</f>
        <v/>
      </c>
      <c r="B180" s="13" t="n"/>
      <c r="C180" s="13" t="n"/>
      <c r="D180" s="13" t="n"/>
      <c r="E180" s="13" t="n"/>
      <c r="F180" s="13" t="n"/>
      <c r="G180" s="14" t="n"/>
      <c r="H180" s="14" t="n"/>
      <c r="I180" s="11">
        <f>IF(H180="","",H180-TODAY())</f>
        <v/>
      </c>
      <c r="J180" s="12">
        <f>IF(I180="","",IF(I180&lt;0,"PO TERMINIE",IF(I180&lt;=$C$3,"do "&amp;$C$3&amp;" dni","OK")))</f>
        <v/>
      </c>
      <c r="K180" s="13" t="n"/>
    </row>
    <row r="181">
      <c r="A181" s="8">
        <f>IF(B181="","",COUNTA($B$6:B181))</f>
        <v/>
      </c>
      <c r="B181" s="13" t="n"/>
      <c r="C181" s="13" t="n"/>
      <c r="D181" s="13" t="n"/>
      <c r="E181" s="13" t="n"/>
      <c r="F181" s="13" t="n"/>
      <c r="G181" s="14" t="n"/>
      <c r="H181" s="14" t="n"/>
      <c r="I181" s="11">
        <f>IF(H181="","",H181-TODAY())</f>
        <v/>
      </c>
      <c r="J181" s="12">
        <f>IF(I181="","",IF(I181&lt;0,"PO TERMINIE",IF(I181&lt;=$C$3,"do "&amp;$C$3&amp;" dni","OK")))</f>
        <v/>
      </c>
      <c r="K181" s="13" t="n"/>
    </row>
    <row r="182">
      <c r="A182" s="8">
        <f>IF(B182="","",COUNTA($B$6:B182))</f>
        <v/>
      </c>
      <c r="B182" s="13" t="n"/>
      <c r="C182" s="13" t="n"/>
      <c r="D182" s="13" t="n"/>
      <c r="E182" s="13" t="n"/>
      <c r="F182" s="13" t="n"/>
      <c r="G182" s="14" t="n"/>
      <c r="H182" s="14" t="n"/>
      <c r="I182" s="11">
        <f>IF(H182="","",H182-TODAY())</f>
        <v/>
      </c>
      <c r="J182" s="12">
        <f>IF(I182="","",IF(I182&lt;0,"PO TERMINIE",IF(I182&lt;=$C$3,"do "&amp;$C$3&amp;" dni","OK")))</f>
        <v/>
      </c>
      <c r="K182" s="13" t="n"/>
    </row>
    <row r="183">
      <c r="A183" s="8">
        <f>IF(B183="","",COUNTA($B$6:B183))</f>
        <v/>
      </c>
      <c r="B183" s="13" t="n"/>
      <c r="C183" s="13" t="n"/>
      <c r="D183" s="13" t="n"/>
      <c r="E183" s="13" t="n"/>
      <c r="F183" s="13" t="n"/>
      <c r="G183" s="14" t="n"/>
      <c r="H183" s="14" t="n"/>
      <c r="I183" s="11">
        <f>IF(H183="","",H183-TODAY())</f>
        <v/>
      </c>
      <c r="J183" s="12">
        <f>IF(I183="","",IF(I183&lt;0,"PO TERMINIE",IF(I183&lt;=$C$3,"do "&amp;$C$3&amp;" dni","OK")))</f>
        <v/>
      </c>
      <c r="K183" s="13" t="n"/>
    </row>
    <row r="184">
      <c r="A184" s="8">
        <f>IF(B184="","",COUNTA($B$6:B184))</f>
        <v/>
      </c>
      <c r="B184" s="13" t="n"/>
      <c r="C184" s="13" t="n"/>
      <c r="D184" s="13" t="n"/>
      <c r="E184" s="13" t="n"/>
      <c r="F184" s="13" t="n"/>
      <c r="G184" s="14" t="n"/>
      <c r="H184" s="14" t="n"/>
      <c r="I184" s="11">
        <f>IF(H184="","",H184-TODAY())</f>
        <v/>
      </c>
      <c r="J184" s="12">
        <f>IF(I184="","",IF(I184&lt;0,"PO TERMINIE",IF(I184&lt;=$C$3,"do "&amp;$C$3&amp;" dni","OK")))</f>
        <v/>
      </c>
      <c r="K184" s="13" t="n"/>
    </row>
    <row r="185">
      <c r="A185" s="8">
        <f>IF(B185="","",COUNTA($B$6:B185))</f>
        <v/>
      </c>
      <c r="B185" s="13" t="n"/>
      <c r="C185" s="13" t="n"/>
      <c r="D185" s="13" t="n"/>
      <c r="E185" s="13" t="n"/>
      <c r="F185" s="13" t="n"/>
      <c r="G185" s="14" t="n"/>
      <c r="H185" s="14" t="n"/>
      <c r="I185" s="11">
        <f>IF(H185="","",H185-TODAY())</f>
        <v/>
      </c>
      <c r="J185" s="12">
        <f>IF(I185="","",IF(I185&lt;0,"PO TERMINIE",IF(I185&lt;=$C$3,"do "&amp;$C$3&amp;" dni","OK")))</f>
        <v/>
      </c>
      <c r="K185" s="13" t="n"/>
    </row>
    <row r="186">
      <c r="A186" s="8">
        <f>IF(B186="","",COUNTA($B$6:B186))</f>
        <v/>
      </c>
      <c r="B186" s="13" t="n"/>
      <c r="C186" s="13" t="n"/>
      <c r="D186" s="13" t="n"/>
      <c r="E186" s="13" t="n"/>
      <c r="F186" s="13" t="n"/>
      <c r="G186" s="14" t="n"/>
      <c r="H186" s="14" t="n"/>
      <c r="I186" s="11">
        <f>IF(H186="","",H186-TODAY())</f>
        <v/>
      </c>
      <c r="J186" s="12">
        <f>IF(I186="","",IF(I186&lt;0,"PO TERMINIE",IF(I186&lt;=$C$3,"do "&amp;$C$3&amp;" dni","OK")))</f>
        <v/>
      </c>
      <c r="K186" s="13" t="n"/>
    </row>
    <row r="187">
      <c r="A187" s="8">
        <f>IF(B187="","",COUNTA($B$6:B187))</f>
        <v/>
      </c>
      <c r="B187" s="13" t="n"/>
      <c r="C187" s="13" t="n"/>
      <c r="D187" s="13" t="n"/>
      <c r="E187" s="13" t="n"/>
      <c r="F187" s="13" t="n"/>
      <c r="G187" s="14" t="n"/>
      <c r="H187" s="14" t="n"/>
      <c r="I187" s="11">
        <f>IF(H187="","",H187-TODAY())</f>
        <v/>
      </c>
      <c r="J187" s="12">
        <f>IF(I187="","",IF(I187&lt;0,"PO TERMINIE",IF(I187&lt;=$C$3,"do "&amp;$C$3&amp;" dni","OK")))</f>
        <v/>
      </c>
      <c r="K187" s="13" t="n"/>
    </row>
    <row r="188">
      <c r="A188" s="8">
        <f>IF(B188="","",COUNTA($B$6:B188))</f>
        <v/>
      </c>
      <c r="B188" s="13" t="n"/>
      <c r="C188" s="13" t="n"/>
      <c r="D188" s="13" t="n"/>
      <c r="E188" s="13" t="n"/>
      <c r="F188" s="13" t="n"/>
      <c r="G188" s="14" t="n"/>
      <c r="H188" s="14" t="n"/>
      <c r="I188" s="11">
        <f>IF(H188="","",H188-TODAY())</f>
        <v/>
      </c>
      <c r="J188" s="12">
        <f>IF(I188="","",IF(I188&lt;0,"PO TERMINIE",IF(I188&lt;=$C$3,"do "&amp;$C$3&amp;" dni","OK")))</f>
        <v/>
      </c>
      <c r="K188" s="13" t="n"/>
    </row>
    <row r="189">
      <c r="A189" s="8">
        <f>IF(B189="","",COUNTA($B$6:B189))</f>
        <v/>
      </c>
      <c r="B189" s="13" t="n"/>
      <c r="C189" s="13" t="n"/>
      <c r="D189" s="13" t="n"/>
      <c r="E189" s="13" t="n"/>
      <c r="F189" s="13" t="n"/>
      <c r="G189" s="14" t="n"/>
      <c r="H189" s="14" t="n"/>
      <c r="I189" s="11">
        <f>IF(H189="","",H189-TODAY())</f>
        <v/>
      </c>
      <c r="J189" s="12">
        <f>IF(I189="","",IF(I189&lt;0,"PO TERMINIE",IF(I189&lt;=$C$3,"do "&amp;$C$3&amp;" dni","OK")))</f>
        <v/>
      </c>
      <c r="K189" s="13" t="n"/>
    </row>
    <row r="190">
      <c r="A190" s="8">
        <f>IF(B190="","",COUNTA($B$6:B190))</f>
        <v/>
      </c>
      <c r="B190" s="13" t="n"/>
      <c r="C190" s="13" t="n"/>
      <c r="D190" s="13" t="n"/>
      <c r="E190" s="13" t="n"/>
      <c r="F190" s="13" t="n"/>
      <c r="G190" s="14" t="n"/>
      <c r="H190" s="14" t="n"/>
      <c r="I190" s="11">
        <f>IF(H190="","",H190-TODAY())</f>
        <v/>
      </c>
      <c r="J190" s="12">
        <f>IF(I190="","",IF(I190&lt;0,"PO TERMINIE",IF(I190&lt;=$C$3,"do "&amp;$C$3&amp;" dni","OK")))</f>
        <v/>
      </c>
      <c r="K190" s="13" t="n"/>
    </row>
    <row r="191">
      <c r="A191" s="8">
        <f>IF(B191="","",COUNTA($B$6:B191))</f>
        <v/>
      </c>
      <c r="B191" s="13" t="n"/>
      <c r="C191" s="13" t="n"/>
      <c r="D191" s="13" t="n"/>
      <c r="E191" s="13" t="n"/>
      <c r="F191" s="13" t="n"/>
      <c r="G191" s="14" t="n"/>
      <c r="H191" s="14" t="n"/>
      <c r="I191" s="11">
        <f>IF(H191="","",H191-TODAY())</f>
        <v/>
      </c>
      <c r="J191" s="12">
        <f>IF(I191="","",IF(I191&lt;0,"PO TERMINIE",IF(I191&lt;=$C$3,"do "&amp;$C$3&amp;" dni","OK")))</f>
        <v/>
      </c>
      <c r="K191" s="13" t="n"/>
    </row>
    <row r="192">
      <c r="A192" s="8">
        <f>IF(B192="","",COUNTA($B$6:B192))</f>
        <v/>
      </c>
      <c r="B192" s="13" t="n"/>
      <c r="C192" s="13" t="n"/>
      <c r="D192" s="13" t="n"/>
      <c r="E192" s="13" t="n"/>
      <c r="F192" s="13" t="n"/>
      <c r="G192" s="14" t="n"/>
      <c r="H192" s="14" t="n"/>
      <c r="I192" s="11">
        <f>IF(H192="","",H192-TODAY())</f>
        <v/>
      </c>
      <c r="J192" s="12">
        <f>IF(I192="","",IF(I192&lt;0,"PO TERMINIE",IF(I192&lt;=$C$3,"do "&amp;$C$3&amp;" dni","OK")))</f>
        <v/>
      </c>
      <c r="K192" s="13" t="n"/>
    </row>
    <row r="193">
      <c r="A193" s="8">
        <f>IF(B193="","",COUNTA($B$6:B193))</f>
        <v/>
      </c>
      <c r="B193" s="13" t="n"/>
      <c r="C193" s="13" t="n"/>
      <c r="D193" s="13" t="n"/>
      <c r="E193" s="13" t="n"/>
      <c r="F193" s="13" t="n"/>
      <c r="G193" s="14" t="n"/>
      <c r="H193" s="14" t="n"/>
      <c r="I193" s="11">
        <f>IF(H193="","",H193-TODAY())</f>
        <v/>
      </c>
      <c r="J193" s="12">
        <f>IF(I193="","",IF(I193&lt;0,"PO TERMINIE",IF(I193&lt;=$C$3,"do "&amp;$C$3&amp;" dni","OK")))</f>
        <v/>
      </c>
      <c r="K193" s="13" t="n"/>
    </row>
    <row r="194">
      <c r="A194" s="8">
        <f>IF(B194="","",COUNTA($B$6:B194))</f>
        <v/>
      </c>
      <c r="B194" s="13" t="n"/>
      <c r="C194" s="13" t="n"/>
      <c r="D194" s="13" t="n"/>
      <c r="E194" s="13" t="n"/>
      <c r="F194" s="13" t="n"/>
      <c r="G194" s="14" t="n"/>
      <c r="H194" s="14" t="n"/>
      <c r="I194" s="11">
        <f>IF(H194="","",H194-TODAY())</f>
        <v/>
      </c>
      <c r="J194" s="12">
        <f>IF(I194="","",IF(I194&lt;0,"PO TERMINIE",IF(I194&lt;=$C$3,"do "&amp;$C$3&amp;" dni","OK")))</f>
        <v/>
      </c>
      <c r="K194" s="13" t="n"/>
    </row>
    <row r="195">
      <c r="A195" s="8">
        <f>IF(B195="","",COUNTA($B$6:B195))</f>
        <v/>
      </c>
      <c r="B195" s="13" t="n"/>
      <c r="C195" s="13" t="n"/>
      <c r="D195" s="13" t="n"/>
      <c r="E195" s="13" t="n"/>
      <c r="F195" s="13" t="n"/>
      <c r="G195" s="14" t="n"/>
      <c r="H195" s="14" t="n"/>
      <c r="I195" s="11">
        <f>IF(H195="","",H195-TODAY())</f>
        <v/>
      </c>
      <c r="J195" s="12">
        <f>IF(I195="","",IF(I195&lt;0,"PO TERMINIE",IF(I195&lt;=$C$3,"do "&amp;$C$3&amp;" dni","OK")))</f>
        <v/>
      </c>
      <c r="K195" s="13" t="n"/>
    </row>
    <row r="196">
      <c r="A196" s="8">
        <f>IF(B196="","",COUNTA($B$6:B196))</f>
        <v/>
      </c>
      <c r="B196" s="13" t="n"/>
      <c r="C196" s="13" t="n"/>
      <c r="D196" s="13" t="n"/>
      <c r="E196" s="13" t="n"/>
      <c r="F196" s="13" t="n"/>
      <c r="G196" s="14" t="n"/>
      <c r="H196" s="14" t="n"/>
      <c r="I196" s="11">
        <f>IF(H196="","",H196-TODAY())</f>
        <v/>
      </c>
      <c r="J196" s="12">
        <f>IF(I196="","",IF(I196&lt;0,"PO TERMINIE",IF(I196&lt;=$C$3,"do "&amp;$C$3&amp;" dni","OK")))</f>
        <v/>
      </c>
      <c r="K196" s="13" t="n"/>
    </row>
    <row r="197">
      <c r="A197" s="8">
        <f>IF(B197="","",COUNTA($B$6:B197))</f>
        <v/>
      </c>
      <c r="B197" s="13" t="n"/>
      <c r="C197" s="13" t="n"/>
      <c r="D197" s="13" t="n"/>
      <c r="E197" s="13" t="n"/>
      <c r="F197" s="13" t="n"/>
      <c r="G197" s="14" t="n"/>
      <c r="H197" s="14" t="n"/>
      <c r="I197" s="11">
        <f>IF(H197="","",H197-TODAY())</f>
        <v/>
      </c>
      <c r="J197" s="12">
        <f>IF(I197="","",IF(I197&lt;0,"PO TERMINIE",IF(I197&lt;=$C$3,"do "&amp;$C$3&amp;" dni","OK")))</f>
        <v/>
      </c>
      <c r="K197" s="13" t="n"/>
    </row>
    <row r="198">
      <c r="A198" s="8">
        <f>IF(B198="","",COUNTA($B$6:B198))</f>
        <v/>
      </c>
      <c r="B198" s="13" t="n"/>
      <c r="C198" s="13" t="n"/>
      <c r="D198" s="13" t="n"/>
      <c r="E198" s="13" t="n"/>
      <c r="F198" s="13" t="n"/>
      <c r="G198" s="14" t="n"/>
      <c r="H198" s="14" t="n"/>
      <c r="I198" s="11">
        <f>IF(H198="","",H198-TODAY())</f>
        <v/>
      </c>
      <c r="J198" s="12">
        <f>IF(I198="","",IF(I198&lt;0,"PO TERMINIE",IF(I198&lt;=$C$3,"do "&amp;$C$3&amp;" dni","OK")))</f>
        <v/>
      </c>
      <c r="K198" s="13" t="n"/>
    </row>
    <row r="199">
      <c r="A199" s="8">
        <f>IF(B199="","",COUNTA($B$6:B199))</f>
        <v/>
      </c>
      <c r="B199" s="13" t="n"/>
      <c r="C199" s="13" t="n"/>
      <c r="D199" s="13" t="n"/>
      <c r="E199" s="13" t="n"/>
      <c r="F199" s="13" t="n"/>
      <c r="G199" s="14" t="n"/>
      <c r="H199" s="14" t="n"/>
      <c r="I199" s="11">
        <f>IF(H199="","",H199-TODAY())</f>
        <v/>
      </c>
      <c r="J199" s="12">
        <f>IF(I199="","",IF(I199&lt;0,"PO TERMINIE",IF(I199&lt;=$C$3,"do "&amp;$C$3&amp;" dni","OK")))</f>
        <v/>
      </c>
      <c r="K199" s="13" t="n"/>
    </row>
    <row r="200">
      <c r="A200" s="8">
        <f>IF(B200="","",COUNTA($B$6:B200))</f>
        <v/>
      </c>
      <c r="B200" s="13" t="n"/>
      <c r="C200" s="13" t="n"/>
      <c r="D200" s="13" t="n"/>
      <c r="E200" s="13" t="n"/>
      <c r="F200" s="13" t="n"/>
      <c r="G200" s="14" t="n"/>
      <c r="H200" s="14" t="n"/>
      <c r="I200" s="11">
        <f>IF(H200="","",H200-TODAY())</f>
        <v/>
      </c>
      <c r="J200" s="12">
        <f>IF(I200="","",IF(I200&lt;0,"PO TERMINIE",IF(I200&lt;=$C$3,"do "&amp;$C$3&amp;" dni","OK")))</f>
        <v/>
      </c>
      <c r="K200" s="13" t="n"/>
    </row>
    <row r="201">
      <c r="A201" s="8">
        <f>IF(B201="","",COUNTA($B$6:B201))</f>
        <v/>
      </c>
      <c r="B201" s="13" t="n"/>
      <c r="C201" s="13" t="n"/>
      <c r="D201" s="13" t="n"/>
      <c r="E201" s="13" t="n"/>
      <c r="F201" s="13" t="n"/>
      <c r="G201" s="14" t="n"/>
      <c r="H201" s="14" t="n"/>
      <c r="I201" s="11">
        <f>IF(H201="","",H201-TODAY())</f>
        <v/>
      </c>
      <c r="J201" s="12">
        <f>IF(I201="","",IF(I201&lt;0,"PO TERMINIE",IF(I201&lt;=$C$3,"do "&amp;$C$3&amp;" dni","OK")))</f>
        <v/>
      </c>
      <c r="K201" s="13" t="n"/>
    </row>
    <row r="202">
      <c r="A202" s="8">
        <f>IF(B202="","",COUNTA($B$6:B202))</f>
        <v/>
      </c>
      <c r="B202" s="13" t="n"/>
      <c r="C202" s="13" t="n"/>
      <c r="D202" s="13" t="n"/>
      <c r="E202" s="13" t="n"/>
      <c r="F202" s="13" t="n"/>
      <c r="G202" s="14" t="n"/>
      <c r="H202" s="14" t="n"/>
      <c r="I202" s="11">
        <f>IF(H202="","",H202-TODAY())</f>
        <v/>
      </c>
      <c r="J202" s="12">
        <f>IF(I202="","",IF(I202&lt;0,"PO TERMINIE",IF(I202&lt;=$C$3,"do "&amp;$C$3&amp;" dni","OK")))</f>
        <v/>
      </c>
      <c r="K202" s="13" t="n"/>
    </row>
    <row r="203">
      <c r="A203" s="8">
        <f>IF(B203="","",COUNTA($B$6:B203))</f>
        <v/>
      </c>
      <c r="B203" s="13" t="n"/>
      <c r="C203" s="13" t="n"/>
      <c r="D203" s="13" t="n"/>
      <c r="E203" s="13" t="n"/>
      <c r="F203" s="13" t="n"/>
      <c r="G203" s="14" t="n"/>
      <c r="H203" s="14" t="n"/>
      <c r="I203" s="11">
        <f>IF(H203="","",H203-TODAY())</f>
        <v/>
      </c>
      <c r="J203" s="12">
        <f>IF(I203="","",IF(I203&lt;0,"PO TERMINIE",IF(I203&lt;=$C$3,"do "&amp;$C$3&amp;" dni","OK")))</f>
        <v/>
      </c>
      <c r="K203" s="13" t="n"/>
    </row>
    <row r="204">
      <c r="A204" s="8">
        <f>IF(B204="","",COUNTA($B$6:B204))</f>
        <v/>
      </c>
      <c r="B204" s="13" t="n"/>
      <c r="C204" s="13" t="n"/>
      <c r="D204" s="13" t="n"/>
      <c r="E204" s="13" t="n"/>
      <c r="F204" s="13" t="n"/>
      <c r="G204" s="14" t="n"/>
      <c r="H204" s="14" t="n"/>
      <c r="I204" s="11">
        <f>IF(H204="","",H204-TODAY())</f>
        <v/>
      </c>
      <c r="J204" s="12">
        <f>IF(I204="","",IF(I204&lt;0,"PO TERMINIE",IF(I204&lt;=$C$3,"do "&amp;$C$3&amp;" dni","OK")))</f>
        <v/>
      </c>
      <c r="K204" s="13" t="n"/>
    </row>
    <row r="205">
      <c r="A205" s="8">
        <f>IF(B205="","",COUNTA($B$6:B205))</f>
        <v/>
      </c>
      <c r="B205" s="13" t="n"/>
      <c r="C205" s="13" t="n"/>
      <c r="D205" s="13" t="n"/>
      <c r="E205" s="13" t="n"/>
      <c r="F205" s="13" t="n"/>
      <c r="G205" s="14" t="n"/>
      <c r="H205" s="14" t="n"/>
      <c r="I205" s="11">
        <f>IF(H205="","",H205-TODAY())</f>
        <v/>
      </c>
      <c r="J205" s="12">
        <f>IF(I205="","",IF(I205&lt;0,"PO TERMINIE",IF(I205&lt;=$C$3,"do "&amp;$C$3&amp;" dni","OK")))</f>
        <v/>
      </c>
      <c r="K205" s="13" t="n"/>
    </row>
  </sheetData>
  <autoFilter ref="A5:K205"/>
  <mergeCells count="1">
    <mergeCell ref="J3:K3"/>
  </mergeCells>
  <conditionalFormatting sqref="H6:J205">
    <cfRule type="expression" priority="1" dxfId="0">
      <formula>AND(ISNUMBER($I6),$I6&lt;0)</formula>
    </cfRule>
    <cfRule type="expression" priority="2" dxfId="1">
      <formula>AND(ISNUMBER($I6),$I6&gt;=0,$I6&lt;=$C$3)</formula>
    </cfRule>
    <cfRule type="expression" priority="3" dxfId="2">
      <formula>AND(ISNUMBER($I6),$I6&gt;$C$3)</formula>
    </cfRule>
  </conditionalFormatting>
  <dataValidations count="4">
    <dataValidation sqref="C3" showDropDown="0" showInputMessage="0" showErrorMessage="1" allowBlank="0" errorTitle="Okres ostrzegawczy" error="Wpisz liczbę dni od 0 do 365." type="whole" operator="between">
      <formula1>0</formula1>
      <formula2>365</formula2>
    </dataValidation>
    <dataValidation sqref="E6:E205" showDropDown="0" showInputMessage="0" showErrorMessage="1" allowBlank="1" errorTitle="Wybierz z listy" error="Wybierz rodzaj dokumentu z listy (lub „inne”)." type="list" errorStyle="stop">
      <formula1>"badania lekarskie,szkolenie wstępne,szkolenie okresowe BHP,badania wysokościowe,uprawnienia UDT,świadectwo SEP,A1,zezwolenie/oświadczenie cudzoziemca,inne"</formula1>
    </dataValidation>
    <dataValidation sqref="C6:C205" showDropDown="0" showInputMessage="0" showErrorMessage="1" allowBlank="1" errorTitle="Wybierz z listy" error="Tej firmy nie ma na liście w arkuszu Podsumowanie. Dopisz ją tam, żeby trafiła do zestawienia." type="list" errorStyle="warning">
      <formula1>Podsumowanie!$A$15:$A$29</formula1>
    </dataValidation>
    <dataValidation sqref="G6:H205" showDropDown="0" showInputMessage="0" showErrorMessage="1" allowBlank="1" errorTitle="Nieprawidłowa data" error="Wpisz datę w formacie DD.MM.RRRR." type="date" errorStyle="stop" operator="greaterThanOrEqual">
      <formula1>DATE(2000,1,1)</formula1>
    </dataValidation>
  </dataValidations>
  <printOptions horizontalCentered="1"/>
  <pageMargins left="0.4" right="0.4" top="0.5" bottom="0.6" header="0.5" footer="0.5"/>
  <pageSetup orientation="landscape" paperSize="9" fitToHeight="0" fitToWidth="1"/>
  <headerFooter>
    <oddHeader/>
    <oddFooter>&amp;C&amp;"Calibri,Italic"&amp;8 Wzór pomocniczy, dostosuj do swojej organizacji; nie jest poradą prawną. · atestero.pl&amp;R&amp;8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3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 ht="26" customHeight="1">
      <c r="A1" s="1" t="inlineStr">
        <is>
          <t>Podsumowanie rejestru</t>
        </is>
      </c>
    </row>
    <row r="2">
      <c r="A2" s="2" t="inlineStr">
        <is>
          <t>Wzór pomocniczy, dostosuj do swojej organizacji; nie jest poradą prawną. · atestero.pl</t>
        </is>
      </c>
    </row>
    <row r="4">
      <c r="A4" s="15" t="inlineStr">
        <is>
          <t>Stan na dzień</t>
        </is>
      </c>
      <c r="B4" s="14">
        <f>TODAY()</f>
        <v/>
      </c>
    </row>
    <row r="5">
      <c r="A5" s="15" t="inlineStr">
        <is>
          <t>Okres ostrzegawczy (dni), zmienia się w arkuszu Rejestr</t>
        </is>
      </c>
      <c r="B5" s="11">
        <f>Rejestr!$C$3</f>
        <v/>
      </c>
    </row>
    <row r="7">
      <c r="A7" s="7" t="inlineStr">
        <is>
          <t>Wszystkie wpisy</t>
        </is>
      </c>
      <c r="B7" s="7" t="inlineStr">
        <is>
          <t>Liczba</t>
        </is>
      </c>
    </row>
    <row r="8">
      <c r="A8" s="16" t="inlineStr">
        <is>
          <t>Po terminie</t>
        </is>
      </c>
      <c r="B8" s="17">
        <f>COUNTIF(Rejestr!$I$6:$I$205,"&lt;0")</f>
        <v/>
      </c>
    </row>
    <row r="9">
      <c r="A9" s="18">
        <f>"Wygasa w ciągu "&amp;Rejestr!$C$3&amp;" dni"</f>
        <v/>
      </c>
      <c r="B9" s="19">
        <f>COUNTIFS(Rejestr!$I$6:$I$205,"&gt;=0",Rejestr!$I$6:$I$205,"&lt;="&amp;Rejestr!$C$3)</f>
        <v/>
      </c>
    </row>
    <row r="10">
      <c r="A10" s="20" t="inlineStr">
        <is>
          <t>OK (więcej niż okres ostrzegawczy)</t>
        </is>
      </c>
      <c r="B10" s="21">
        <f>COUNTIF(Rejestr!$I$6:$I$205,"&gt;"&amp;Rejestr!$C$3)</f>
        <v/>
      </c>
    </row>
    <row r="11">
      <c r="A11" s="22" t="inlineStr">
        <is>
          <t>Bez daty „Ważny do” (uzupełnij)</t>
        </is>
      </c>
      <c r="B11" s="23">
        <f>SUMPRODUCT((Rejestr!$B$6:$B$205&lt;&gt;"")*(Rejestr!$H$6:$H$205=""))</f>
        <v/>
      </c>
    </row>
    <row r="12">
      <c r="A12" s="22" t="inlineStr">
        <is>
          <t>Wpisów razem (z imieniem i nazwiskiem)</t>
        </is>
      </c>
      <c r="B12" s="23">
        <f>COUNTA(Rejestr!$B$6:$B$205)</f>
        <v/>
      </c>
    </row>
    <row r="13">
      <c r="A13" s="24" t="inlineStr">
        <is>
          <t>Według firm (wpisz nazwy firm w żółtych komórkach, tak samo jak w arkuszu Rejestr)</t>
        </is>
      </c>
    </row>
    <row r="14" ht="22" customHeight="1">
      <c r="A14" s="7" t="inlineStr">
        <is>
          <t>Firma</t>
        </is>
      </c>
      <c r="B14" s="7" t="inlineStr">
        <is>
          <t>Po terminie</t>
        </is>
      </c>
      <c r="C14" s="7">
        <f>"Do "&amp;Rejestr!$C$3&amp;" dni"</f>
        <v/>
      </c>
      <c r="D14" s="7" t="inlineStr">
        <is>
          <t>OK</t>
        </is>
      </c>
      <c r="E14" s="7" t="inlineStr">
        <is>
          <t>Razem</t>
        </is>
      </c>
    </row>
    <row r="15">
      <c r="A15" s="25" t="inlineStr">
        <is>
          <t>Budowlana Przykład sp. z o.o.</t>
        </is>
      </c>
      <c r="B15" s="8">
        <f>IF($A15="","",COUNTIFS(Rejestr!$C$6:$C$205,$A15,Rejestr!$I$6:$I$205,"&lt;0"))</f>
        <v/>
      </c>
      <c r="C15" s="8">
        <f>IF($A15="","",COUNTIFS(Rejestr!$C$6:$C$205,$A15,Rejestr!$I$6:$I$205,"&gt;=0",Rejestr!$I$6:$I$205,"&lt;="&amp;Rejestr!$C$3))</f>
        <v/>
      </c>
      <c r="D15" s="8">
        <f>IF($A15="","",COUNTIFS(Rejestr!$C$6:$C$205,$A15,Rejestr!$I$6:$I$205,"&gt;"&amp;Rejestr!$C$3))</f>
        <v/>
      </c>
      <c r="E15" s="12">
        <f>IF($A15="","",SUM(B15:D15))</f>
        <v/>
      </c>
    </row>
    <row r="16">
      <c r="A16" s="25" t="inlineStr">
        <is>
          <t>Instalacje Wzór sp. z o.o.</t>
        </is>
      </c>
      <c r="B16" s="8">
        <f>IF($A16="","",COUNTIFS(Rejestr!$C$6:$C$205,$A16,Rejestr!$I$6:$I$205,"&lt;0"))</f>
        <v/>
      </c>
      <c r="C16" s="8">
        <f>IF($A16="","",COUNTIFS(Rejestr!$C$6:$C$205,$A16,Rejestr!$I$6:$I$205,"&gt;=0",Rejestr!$I$6:$I$205,"&lt;="&amp;Rejestr!$C$3))</f>
        <v/>
      </c>
      <c r="D16" s="8">
        <f>IF($A16="","",COUNTIFS(Rejestr!$C$6:$C$205,$A16,Rejestr!$I$6:$I$205,"&gt;"&amp;Rejestr!$C$3))</f>
        <v/>
      </c>
      <c r="E16" s="12">
        <f>IF($A16="","",SUM(B16:D16))</f>
        <v/>
      </c>
    </row>
    <row r="17">
      <c r="A17" s="25" t="n"/>
      <c r="B17" s="8">
        <f>IF($A17="","",COUNTIFS(Rejestr!$C$6:$C$205,$A17,Rejestr!$I$6:$I$205,"&lt;0"))</f>
        <v/>
      </c>
      <c r="C17" s="8">
        <f>IF($A17="","",COUNTIFS(Rejestr!$C$6:$C$205,$A17,Rejestr!$I$6:$I$205,"&gt;=0",Rejestr!$I$6:$I$205,"&lt;="&amp;Rejestr!$C$3))</f>
        <v/>
      </c>
      <c r="D17" s="8">
        <f>IF($A17="","",COUNTIFS(Rejestr!$C$6:$C$205,$A17,Rejestr!$I$6:$I$205,"&gt;"&amp;Rejestr!$C$3))</f>
        <v/>
      </c>
      <c r="E17" s="12">
        <f>IF($A17="","",SUM(B17:D17))</f>
        <v/>
      </c>
    </row>
    <row r="18">
      <c r="A18" s="25" t="n"/>
      <c r="B18" s="8">
        <f>IF($A18="","",COUNTIFS(Rejestr!$C$6:$C$205,$A18,Rejestr!$I$6:$I$205,"&lt;0"))</f>
        <v/>
      </c>
      <c r="C18" s="8">
        <f>IF($A18="","",COUNTIFS(Rejestr!$C$6:$C$205,$A18,Rejestr!$I$6:$I$205,"&gt;=0",Rejestr!$I$6:$I$205,"&lt;="&amp;Rejestr!$C$3))</f>
        <v/>
      </c>
      <c r="D18" s="8">
        <f>IF($A18="","",COUNTIFS(Rejestr!$C$6:$C$205,$A18,Rejestr!$I$6:$I$205,"&gt;"&amp;Rejestr!$C$3))</f>
        <v/>
      </c>
      <c r="E18" s="12">
        <f>IF($A18="","",SUM(B18:D18))</f>
        <v/>
      </c>
    </row>
    <row r="19">
      <c r="A19" s="25" t="n"/>
      <c r="B19" s="8">
        <f>IF($A19="","",COUNTIFS(Rejestr!$C$6:$C$205,$A19,Rejestr!$I$6:$I$205,"&lt;0"))</f>
        <v/>
      </c>
      <c r="C19" s="8">
        <f>IF($A19="","",COUNTIFS(Rejestr!$C$6:$C$205,$A19,Rejestr!$I$6:$I$205,"&gt;=0",Rejestr!$I$6:$I$205,"&lt;="&amp;Rejestr!$C$3))</f>
        <v/>
      </c>
      <c r="D19" s="8">
        <f>IF($A19="","",COUNTIFS(Rejestr!$C$6:$C$205,$A19,Rejestr!$I$6:$I$205,"&gt;"&amp;Rejestr!$C$3))</f>
        <v/>
      </c>
      <c r="E19" s="12">
        <f>IF($A19="","",SUM(B19:D19))</f>
        <v/>
      </c>
    </row>
    <row r="20">
      <c r="A20" s="25" t="n"/>
      <c r="B20" s="8">
        <f>IF($A20="","",COUNTIFS(Rejestr!$C$6:$C$205,$A20,Rejestr!$I$6:$I$205,"&lt;0"))</f>
        <v/>
      </c>
      <c r="C20" s="8">
        <f>IF($A20="","",COUNTIFS(Rejestr!$C$6:$C$205,$A20,Rejestr!$I$6:$I$205,"&gt;=0",Rejestr!$I$6:$I$205,"&lt;="&amp;Rejestr!$C$3))</f>
        <v/>
      </c>
      <c r="D20" s="8">
        <f>IF($A20="","",COUNTIFS(Rejestr!$C$6:$C$205,$A20,Rejestr!$I$6:$I$205,"&gt;"&amp;Rejestr!$C$3))</f>
        <v/>
      </c>
      <c r="E20" s="12">
        <f>IF($A20="","",SUM(B20:D20))</f>
        <v/>
      </c>
    </row>
    <row r="21">
      <c r="A21" s="25" t="n"/>
      <c r="B21" s="8">
        <f>IF($A21="","",COUNTIFS(Rejestr!$C$6:$C$205,$A21,Rejestr!$I$6:$I$205,"&lt;0"))</f>
        <v/>
      </c>
      <c r="C21" s="8">
        <f>IF($A21="","",COUNTIFS(Rejestr!$C$6:$C$205,$A21,Rejestr!$I$6:$I$205,"&gt;=0",Rejestr!$I$6:$I$205,"&lt;="&amp;Rejestr!$C$3))</f>
        <v/>
      </c>
      <c r="D21" s="8">
        <f>IF($A21="","",COUNTIFS(Rejestr!$C$6:$C$205,$A21,Rejestr!$I$6:$I$205,"&gt;"&amp;Rejestr!$C$3))</f>
        <v/>
      </c>
      <c r="E21" s="12">
        <f>IF($A21="","",SUM(B21:D21))</f>
        <v/>
      </c>
    </row>
    <row r="22">
      <c r="A22" s="25" t="n"/>
      <c r="B22" s="8">
        <f>IF($A22="","",COUNTIFS(Rejestr!$C$6:$C$205,$A22,Rejestr!$I$6:$I$205,"&lt;0"))</f>
        <v/>
      </c>
      <c r="C22" s="8">
        <f>IF($A22="","",COUNTIFS(Rejestr!$C$6:$C$205,$A22,Rejestr!$I$6:$I$205,"&gt;=0",Rejestr!$I$6:$I$205,"&lt;="&amp;Rejestr!$C$3))</f>
        <v/>
      </c>
      <c r="D22" s="8">
        <f>IF($A22="","",COUNTIFS(Rejestr!$C$6:$C$205,$A22,Rejestr!$I$6:$I$205,"&gt;"&amp;Rejestr!$C$3))</f>
        <v/>
      </c>
      <c r="E22" s="12">
        <f>IF($A22="","",SUM(B22:D22))</f>
        <v/>
      </c>
    </row>
    <row r="23">
      <c r="A23" s="25" t="n"/>
      <c r="B23" s="8">
        <f>IF($A23="","",COUNTIFS(Rejestr!$C$6:$C$205,$A23,Rejestr!$I$6:$I$205,"&lt;0"))</f>
        <v/>
      </c>
      <c r="C23" s="8">
        <f>IF($A23="","",COUNTIFS(Rejestr!$C$6:$C$205,$A23,Rejestr!$I$6:$I$205,"&gt;=0",Rejestr!$I$6:$I$205,"&lt;="&amp;Rejestr!$C$3))</f>
        <v/>
      </c>
      <c r="D23" s="8">
        <f>IF($A23="","",COUNTIFS(Rejestr!$C$6:$C$205,$A23,Rejestr!$I$6:$I$205,"&gt;"&amp;Rejestr!$C$3))</f>
        <v/>
      </c>
      <c r="E23" s="12">
        <f>IF($A23="","",SUM(B23:D23))</f>
        <v/>
      </c>
    </row>
    <row r="24">
      <c r="A24" s="25" t="n"/>
      <c r="B24" s="8">
        <f>IF($A24="","",COUNTIFS(Rejestr!$C$6:$C$205,$A24,Rejestr!$I$6:$I$205,"&lt;0"))</f>
        <v/>
      </c>
      <c r="C24" s="8">
        <f>IF($A24="","",COUNTIFS(Rejestr!$C$6:$C$205,$A24,Rejestr!$I$6:$I$205,"&gt;=0",Rejestr!$I$6:$I$205,"&lt;="&amp;Rejestr!$C$3))</f>
        <v/>
      </c>
      <c r="D24" s="8">
        <f>IF($A24="","",COUNTIFS(Rejestr!$C$6:$C$205,$A24,Rejestr!$I$6:$I$205,"&gt;"&amp;Rejestr!$C$3))</f>
        <v/>
      </c>
      <c r="E24" s="12">
        <f>IF($A24="","",SUM(B24:D24))</f>
        <v/>
      </c>
    </row>
    <row r="25">
      <c r="A25" s="25" t="n"/>
      <c r="B25" s="8">
        <f>IF($A25="","",COUNTIFS(Rejestr!$C$6:$C$205,$A25,Rejestr!$I$6:$I$205,"&lt;0"))</f>
        <v/>
      </c>
      <c r="C25" s="8">
        <f>IF($A25="","",COUNTIFS(Rejestr!$C$6:$C$205,$A25,Rejestr!$I$6:$I$205,"&gt;=0",Rejestr!$I$6:$I$205,"&lt;="&amp;Rejestr!$C$3))</f>
        <v/>
      </c>
      <c r="D25" s="8">
        <f>IF($A25="","",COUNTIFS(Rejestr!$C$6:$C$205,$A25,Rejestr!$I$6:$I$205,"&gt;"&amp;Rejestr!$C$3))</f>
        <v/>
      </c>
      <c r="E25" s="12">
        <f>IF($A25="","",SUM(B25:D25))</f>
        <v/>
      </c>
    </row>
    <row r="26">
      <c r="A26" s="25" t="n"/>
      <c r="B26" s="8">
        <f>IF($A26="","",COUNTIFS(Rejestr!$C$6:$C$205,$A26,Rejestr!$I$6:$I$205,"&lt;0"))</f>
        <v/>
      </c>
      <c r="C26" s="8">
        <f>IF($A26="","",COUNTIFS(Rejestr!$C$6:$C$205,$A26,Rejestr!$I$6:$I$205,"&gt;=0",Rejestr!$I$6:$I$205,"&lt;="&amp;Rejestr!$C$3))</f>
        <v/>
      </c>
      <c r="D26" s="8">
        <f>IF($A26="","",COUNTIFS(Rejestr!$C$6:$C$205,$A26,Rejestr!$I$6:$I$205,"&gt;"&amp;Rejestr!$C$3))</f>
        <v/>
      </c>
      <c r="E26" s="12">
        <f>IF($A26="","",SUM(B26:D26))</f>
        <v/>
      </c>
    </row>
    <row r="27">
      <c r="A27" s="25" t="n"/>
      <c r="B27" s="8">
        <f>IF($A27="","",COUNTIFS(Rejestr!$C$6:$C$205,$A27,Rejestr!$I$6:$I$205,"&lt;0"))</f>
        <v/>
      </c>
      <c r="C27" s="8">
        <f>IF($A27="","",COUNTIFS(Rejestr!$C$6:$C$205,$A27,Rejestr!$I$6:$I$205,"&gt;=0",Rejestr!$I$6:$I$205,"&lt;="&amp;Rejestr!$C$3))</f>
        <v/>
      </c>
      <c r="D27" s="8">
        <f>IF($A27="","",COUNTIFS(Rejestr!$C$6:$C$205,$A27,Rejestr!$I$6:$I$205,"&gt;"&amp;Rejestr!$C$3))</f>
        <v/>
      </c>
      <c r="E27" s="12">
        <f>IF($A27="","",SUM(B27:D27))</f>
        <v/>
      </c>
    </row>
    <row r="28">
      <c r="A28" s="25" t="n"/>
      <c r="B28" s="8">
        <f>IF($A28="","",COUNTIFS(Rejestr!$C$6:$C$205,$A28,Rejestr!$I$6:$I$205,"&lt;0"))</f>
        <v/>
      </c>
      <c r="C28" s="8">
        <f>IF($A28="","",COUNTIFS(Rejestr!$C$6:$C$205,$A28,Rejestr!$I$6:$I$205,"&gt;=0",Rejestr!$I$6:$I$205,"&lt;="&amp;Rejestr!$C$3))</f>
        <v/>
      </c>
      <c r="D28" s="8">
        <f>IF($A28="","",COUNTIFS(Rejestr!$C$6:$C$205,$A28,Rejestr!$I$6:$I$205,"&gt;"&amp;Rejestr!$C$3))</f>
        <v/>
      </c>
      <c r="E28" s="12">
        <f>IF($A28="","",SUM(B28:D28))</f>
        <v/>
      </c>
    </row>
    <row r="29">
      <c r="A29" s="25" t="n"/>
      <c r="B29" s="8">
        <f>IF($A29="","",COUNTIFS(Rejestr!$C$6:$C$205,$A29,Rejestr!$I$6:$I$205,"&lt;0"))</f>
        <v/>
      </c>
      <c r="C29" s="8">
        <f>IF($A29="","",COUNTIFS(Rejestr!$C$6:$C$205,$A29,Rejestr!$I$6:$I$205,"&gt;=0",Rejestr!$I$6:$I$205,"&lt;="&amp;Rejestr!$C$3))</f>
        <v/>
      </c>
      <c r="D29" s="8">
        <f>IF($A29="","",COUNTIFS(Rejestr!$C$6:$C$205,$A29,Rejestr!$I$6:$I$205,"&gt;"&amp;Rejestr!$C$3))</f>
        <v/>
      </c>
      <c r="E29" s="12">
        <f>IF($A29="","",SUM(B29:D29))</f>
        <v/>
      </c>
    </row>
    <row r="30">
      <c r="A30" s="26" t="inlineStr">
        <is>
          <t>Razem (firmy z listy)</t>
        </is>
      </c>
      <c r="B30" s="27">
        <f>SUM(B15:B29)</f>
        <v/>
      </c>
      <c r="C30" s="27">
        <f>SUM(C15:C29)</f>
        <v/>
      </c>
      <c r="D30" s="27">
        <f>SUM(D15:D29)</f>
        <v/>
      </c>
      <c r="E30" s="27">
        <f>SUM(E15:E29)</f>
        <v/>
      </c>
    </row>
    <row r="31">
      <c r="A31" s="28" t="inlineStr">
        <is>
          <t>Wpisy z datą bez firmy z listy (sprawdź pisownię nazwy)</t>
        </is>
      </c>
      <c r="B31" s="29">
        <f>COUNT(Rejestr!$I$6:$I$205)-E30</f>
        <v/>
      </c>
    </row>
    <row r="33">
      <c r="A33" s="24" t="inlineStr">
        <is>
          <t>Według rodzaju dokumentu</t>
        </is>
      </c>
    </row>
    <row r="34" ht="22" customHeight="1">
      <c r="A34" s="7" t="inlineStr">
        <is>
          <t>Rodzaj dokumentu</t>
        </is>
      </c>
      <c r="B34" s="7" t="inlineStr">
        <is>
          <t>Po terminie</t>
        </is>
      </c>
      <c r="C34" s="7">
        <f>"Do "&amp;Rejestr!$C$3&amp;" dni"</f>
        <v/>
      </c>
      <c r="D34" s="7" t="inlineStr">
        <is>
          <t>OK</t>
        </is>
      </c>
      <c r="E34" s="7" t="inlineStr">
        <is>
          <t>Razem</t>
        </is>
      </c>
    </row>
    <row r="35">
      <c r="A35" s="13" t="inlineStr">
        <is>
          <t>badania lekarskie</t>
        </is>
      </c>
      <c r="B35" s="8">
        <f>COUNTIFS(Rejestr!$E$6:$E$205,$A35,Rejestr!$I$6:$I$205,"&lt;0")</f>
        <v/>
      </c>
      <c r="C35" s="8">
        <f>COUNTIFS(Rejestr!$E$6:$E$205,$A35,Rejestr!$I$6:$I$205,"&gt;=0",Rejestr!$I$6:$I$205,"&lt;="&amp;Rejestr!$C$3)</f>
        <v/>
      </c>
      <c r="D35" s="8">
        <f>COUNTIFS(Rejestr!$E$6:$E$205,$A35,Rejestr!$I$6:$I$205,"&gt;"&amp;Rejestr!$C$3)</f>
        <v/>
      </c>
      <c r="E35" s="12">
        <f>SUM(B35:D35)</f>
        <v/>
      </c>
    </row>
    <row r="36">
      <c r="A36" s="13" t="inlineStr">
        <is>
          <t>szkolenie wstępne</t>
        </is>
      </c>
      <c r="B36" s="8">
        <f>COUNTIFS(Rejestr!$E$6:$E$205,$A36,Rejestr!$I$6:$I$205,"&lt;0")</f>
        <v/>
      </c>
      <c r="C36" s="8">
        <f>COUNTIFS(Rejestr!$E$6:$E$205,$A36,Rejestr!$I$6:$I$205,"&gt;=0",Rejestr!$I$6:$I$205,"&lt;="&amp;Rejestr!$C$3)</f>
        <v/>
      </c>
      <c r="D36" s="8">
        <f>COUNTIFS(Rejestr!$E$6:$E$205,$A36,Rejestr!$I$6:$I$205,"&gt;"&amp;Rejestr!$C$3)</f>
        <v/>
      </c>
      <c r="E36" s="12">
        <f>SUM(B36:D36)</f>
        <v/>
      </c>
    </row>
    <row r="37">
      <c r="A37" s="13" t="inlineStr">
        <is>
          <t>szkolenie okresowe BHP</t>
        </is>
      </c>
      <c r="B37" s="8">
        <f>COUNTIFS(Rejestr!$E$6:$E$205,$A37,Rejestr!$I$6:$I$205,"&lt;0")</f>
        <v/>
      </c>
      <c r="C37" s="8">
        <f>COUNTIFS(Rejestr!$E$6:$E$205,$A37,Rejestr!$I$6:$I$205,"&gt;=0",Rejestr!$I$6:$I$205,"&lt;="&amp;Rejestr!$C$3)</f>
        <v/>
      </c>
      <c r="D37" s="8">
        <f>COUNTIFS(Rejestr!$E$6:$E$205,$A37,Rejestr!$I$6:$I$205,"&gt;"&amp;Rejestr!$C$3)</f>
        <v/>
      </c>
      <c r="E37" s="12">
        <f>SUM(B37:D37)</f>
        <v/>
      </c>
    </row>
    <row r="38">
      <c r="A38" s="13" t="inlineStr">
        <is>
          <t>badania wysokościowe</t>
        </is>
      </c>
      <c r="B38" s="8">
        <f>COUNTIFS(Rejestr!$E$6:$E$205,$A38,Rejestr!$I$6:$I$205,"&lt;0")</f>
        <v/>
      </c>
      <c r="C38" s="8">
        <f>COUNTIFS(Rejestr!$E$6:$E$205,$A38,Rejestr!$I$6:$I$205,"&gt;=0",Rejestr!$I$6:$I$205,"&lt;="&amp;Rejestr!$C$3)</f>
        <v/>
      </c>
      <c r="D38" s="8">
        <f>COUNTIFS(Rejestr!$E$6:$E$205,$A38,Rejestr!$I$6:$I$205,"&gt;"&amp;Rejestr!$C$3)</f>
        <v/>
      </c>
      <c r="E38" s="12">
        <f>SUM(B38:D38)</f>
        <v/>
      </c>
    </row>
    <row r="39">
      <c r="A39" s="13" t="inlineStr">
        <is>
          <t>uprawnienia UDT</t>
        </is>
      </c>
      <c r="B39" s="8">
        <f>COUNTIFS(Rejestr!$E$6:$E$205,$A39,Rejestr!$I$6:$I$205,"&lt;0")</f>
        <v/>
      </c>
      <c r="C39" s="8">
        <f>COUNTIFS(Rejestr!$E$6:$E$205,$A39,Rejestr!$I$6:$I$205,"&gt;=0",Rejestr!$I$6:$I$205,"&lt;="&amp;Rejestr!$C$3)</f>
        <v/>
      </c>
      <c r="D39" s="8">
        <f>COUNTIFS(Rejestr!$E$6:$E$205,$A39,Rejestr!$I$6:$I$205,"&gt;"&amp;Rejestr!$C$3)</f>
        <v/>
      </c>
      <c r="E39" s="12">
        <f>SUM(B39:D39)</f>
        <v/>
      </c>
    </row>
    <row r="40">
      <c r="A40" s="13" t="inlineStr">
        <is>
          <t>świadectwo SEP</t>
        </is>
      </c>
      <c r="B40" s="8">
        <f>COUNTIFS(Rejestr!$E$6:$E$205,$A40,Rejestr!$I$6:$I$205,"&lt;0")</f>
        <v/>
      </c>
      <c r="C40" s="8">
        <f>COUNTIFS(Rejestr!$E$6:$E$205,$A40,Rejestr!$I$6:$I$205,"&gt;=0",Rejestr!$I$6:$I$205,"&lt;="&amp;Rejestr!$C$3)</f>
        <v/>
      </c>
      <c r="D40" s="8">
        <f>COUNTIFS(Rejestr!$E$6:$E$205,$A40,Rejestr!$I$6:$I$205,"&gt;"&amp;Rejestr!$C$3)</f>
        <v/>
      </c>
      <c r="E40" s="12">
        <f>SUM(B40:D40)</f>
        <v/>
      </c>
    </row>
    <row r="41">
      <c r="A41" s="13" t="inlineStr">
        <is>
          <t>A1</t>
        </is>
      </c>
      <c r="B41" s="8">
        <f>COUNTIFS(Rejestr!$E$6:$E$205,$A41,Rejestr!$I$6:$I$205,"&lt;0")</f>
        <v/>
      </c>
      <c r="C41" s="8">
        <f>COUNTIFS(Rejestr!$E$6:$E$205,$A41,Rejestr!$I$6:$I$205,"&gt;=0",Rejestr!$I$6:$I$205,"&lt;="&amp;Rejestr!$C$3)</f>
        <v/>
      </c>
      <c r="D41" s="8">
        <f>COUNTIFS(Rejestr!$E$6:$E$205,$A41,Rejestr!$I$6:$I$205,"&gt;"&amp;Rejestr!$C$3)</f>
        <v/>
      </c>
      <c r="E41" s="12">
        <f>SUM(B41:D41)</f>
        <v/>
      </c>
    </row>
    <row r="42">
      <c r="A42" s="13" t="inlineStr">
        <is>
          <t>zezwolenie/oświadczenie cudzoziemca</t>
        </is>
      </c>
      <c r="B42" s="8">
        <f>COUNTIFS(Rejestr!$E$6:$E$205,$A42,Rejestr!$I$6:$I$205,"&lt;0")</f>
        <v/>
      </c>
      <c r="C42" s="8">
        <f>COUNTIFS(Rejestr!$E$6:$E$205,$A42,Rejestr!$I$6:$I$205,"&gt;=0",Rejestr!$I$6:$I$205,"&lt;="&amp;Rejestr!$C$3)</f>
        <v/>
      </c>
      <c r="D42" s="8">
        <f>COUNTIFS(Rejestr!$E$6:$E$205,$A42,Rejestr!$I$6:$I$205,"&gt;"&amp;Rejestr!$C$3)</f>
        <v/>
      </c>
      <c r="E42" s="12">
        <f>SUM(B42:D42)</f>
        <v/>
      </c>
    </row>
    <row r="43">
      <c r="A43" s="13" t="inlineStr">
        <is>
          <t>inne</t>
        </is>
      </c>
      <c r="B43" s="8">
        <f>COUNTIFS(Rejestr!$E$6:$E$205,$A43,Rejestr!$I$6:$I$205,"&lt;0")</f>
        <v/>
      </c>
      <c r="C43" s="8">
        <f>COUNTIFS(Rejestr!$E$6:$E$205,$A43,Rejestr!$I$6:$I$205,"&gt;=0",Rejestr!$I$6:$I$205,"&lt;="&amp;Rejestr!$C$3)</f>
        <v/>
      </c>
      <c r="D43" s="8">
        <f>COUNTIFS(Rejestr!$E$6:$E$205,$A43,Rejestr!$I$6:$I$205,"&gt;"&amp;Rejestr!$C$3)</f>
        <v/>
      </c>
      <c r="E43" s="12">
        <f>SUM(B43:D43)</f>
        <v/>
      </c>
    </row>
  </sheetData>
  <printOptions horizontalCentered="1"/>
  <pageMargins left="0.4" right="0.4" top="0.5" bottom="0.6" header="0.5" footer="0.5"/>
  <pageSetup orientation="portrait" paperSize="9" fitToHeight="1" fitToWidth="1"/>
  <headerFooter>
    <oddHeader/>
    <oddFooter>&amp;C&amp;"Calibri,Italic"&amp;8 Wzór pomocniczy, dostosuj do swojej organizacji; nie jest poradą prawną. · atestero.pl&amp;R&amp;8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1:B2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2" customWidth="1" min="2" max="2"/>
  </cols>
  <sheetData>
    <row r="1" ht="26" customHeight="1">
      <c r="B1" s="1" t="inlineStr">
        <is>
          <t>Instrukcja: rejestr szkoleń, badań i uprawnień</t>
        </is>
      </c>
    </row>
    <row r="3">
      <c r="B3" s="30" t="inlineStr">
        <is>
          <t>Do czego służy arkusz</t>
        </is>
      </c>
    </row>
    <row r="4" ht="31" customHeight="1">
      <c r="B4" s="31" t="inlineStr">
        <is>
          <t>Rejestr zbiera w jednym miejscu terminy ważności badań lekarskich, szkoleń BHP, uprawnień i dokumentów cudzoziemców pracowników na budowie. Arkusz sam liczy, ile dni zostało do końca ważności, i koloruje wiersze.</t>
        </is>
      </c>
    </row>
    <row r="5" ht="31" customHeight="1">
      <c r="B5" s="31" t="inlineStr">
        <is>
          <t>Arkusz nie rozstrzyga, jakie dokumenty są wymagane dla danego stanowiska ani jak długo są ważne. Termin „Ważny do” przepisujesz z orzeczenia lekarskiego, zaświadczenia o szkoleniu, świadectwa lub decyzji.</t>
        </is>
      </c>
    </row>
    <row r="7">
      <c r="B7" s="30" t="inlineStr">
        <is>
          <t>Jak używać</t>
        </is>
      </c>
    </row>
    <row r="8" ht="31" customHeight="1">
      <c r="B8" s="31" t="inlineStr">
        <is>
          <t>1. W arkuszu Rejestr usuń wiersze oznaczone „Przykład — usuń” (zaznacz komórki w kolumnach B:H i K, nie usuwaj całych wierszy, bo zepsujesz formuły w kolumnach A, I i J).</t>
        </is>
      </c>
    </row>
    <row r="9" ht="31" customHeight="1">
      <c r="B9" s="31" t="inlineStr">
        <is>
          <t>2. Dla każdego dokumentu dodaj jeden wiersz: osoba, firma, stanowisko, rodzaj dokumentu (lista rozwijana), numer, data wystawienia i „Ważny do”. Jedna osoba może mieć wiele wierszy.</t>
        </is>
      </c>
    </row>
    <row r="10" ht="31" customHeight="1">
      <c r="B10" s="31" t="inlineStr">
        <is>
          <t>3. Kolumny „Dni do końca” i „Status” wypełniają się same. PO TERMINIE (czerwony) = termin minął. „do N dni” (pomarańczowy) = zostało nie więcej niż N dni. OK (zielony) = więcej niż N dni.</t>
        </is>
      </c>
    </row>
    <row r="11" ht="31" customHeight="1">
      <c r="B11" s="31" t="inlineStr">
        <is>
          <t>4. Okres ostrzegawczy N zmienisz w żółtej komórce C3 w arkuszu Rejestr (domyślnie 30 dni). Zmiana działa od razu w kolorach, statusach i w Podsumowaniu.</t>
        </is>
      </c>
    </row>
    <row r="12" ht="31" customHeight="1">
      <c r="B12" s="31" t="inlineStr">
        <is>
          <t>5. W arkuszu Podsumowanie wpisz nazwy firm (żółte komórki) dokładnie tak, jak w kolumnie „Firma” w Rejestrze. Liczniki uzupełnią się same. Podsumowanie pokazuje też liczbę wpisów według rodzaju dokumentu.</t>
        </is>
      </c>
    </row>
    <row r="13" ht="31" customHeight="1">
      <c r="B13" s="31" t="inlineStr">
        <is>
          <t>6. Filtry w nagłówku pozwalają np. wyświetlić tylko PO TERMINIE albo jedną firmę. Nagłówek jest zamrożony, więc przy przewijaniu zawsze widać nazwy kolumn.</t>
        </is>
      </c>
    </row>
    <row r="15">
      <c r="B15" s="30" t="inlineStr">
        <is>
          <t>Co jest liczone</t>
        </is>
      </c>
    </row>
    <row r="16" ht="31" customHeight="1">
      <c r="B16" s="31" t="inlineStr">
        <is>
          <t>Dni do końca = „Ważny do” minus dzisiejsza data (funkcja TODAY). Dzień ostatniej ważności liczy się jako ważny (0 dni = jeszcze ważny, status „do N dni”). Wartość ujemna = po terminie.</t>
        </is>
      </c>
    </row>
    <row r="17" ht="31" customHeight="1">
      <c r="B17" s="31" t="inlineStr">
        <is>
          <t>Arkusz przelicza się przy każdym otwarciu. Daty w przykładowych wierszach są liczone względem dzisiaj, dlatego zawsze pokazują wszystkie trzy statusy.</t>
        </is>
      </c>
    </row>
    <row r="18" ht="31" customHeight="1">
      <c r="B18" s="31" t="inlineStr">
        <is>
          <t>Formuły (TODAY, IF, COUNTIF, COUNTIFS, SUM, COUNTA) działają w Excelu w wersji polskiej i angielskiej oraz w Arkuszach Google.</t>
        </is>
      </c>
    </row>
    <row r="20">
      <c r="B20" s="30" t="inlineStr">
        <is>
          <t>Ograniczenia</t>
        </is>
      </c>
    </row>
    <row r="21" ht="31" customHeight="1">
      <c r="B21" s="31" t="inlineStr">
        <is>
          <t>Rejestr nie wysyła powiadomień. Ktoś musi go regularnie otwierać i filtrować. Dane o zdrowiu ograniczaj do daty ważności orzeczenia, bez wyniku, rozpoznań i zaleceń.</t>
        </is>
      </c>
    </row>
    <row r="22" ht="31" customHeight="1">
      <c r="B22" s="31" t="inlineStr">
        <is>
          <t>Do 200 wierszy i 15 firm w zestawieniu per firma. Jeśli potrzebujesz więcej, skopiuj ostatni wiersz w dół (formuły przeniosą się) i rozszerz zakresy w Podsumowaniu.</t>
        </is>
      </c>
    </row>
    <row r="24">
      <c r="B24" s="24" t="inlineStr">
        <is>
          <t>Wzór pomocniczy, dostosuj do swojej organizacji; nie jest poradą prawną.</t>
        </is>
      </c>
    </row>
    <row r="25">
      <c r="B25" s="2" t="inlineStr">
        <is>
          <t>Arkusz przygotowany przez atestero.pl. Możesz go swobodnie kopiować i zmieniać.</t>
        </is>
      </c>
    </row>
  </sheetData>
  <printOptions horizontalCentered="1"/>
  <pageMargins left="0.4" right="0.4" top="0.5" bottom="0.6" header="0.5" footer="0.5"/>
  <pageSetup orientation="portrait" paperSize="9" fitToHeight="0" fitToWidth="1"/>
  <headerFooter>
    <oddHeader/>
    <oddFooter>&amp;C&amp;"Calibri,Italic"&amp;8 Wzór pomocniczy, dostosuj do swojej organizacji; nie jest poradą prawną. · atestero.pl&amp;R&amp;8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2026-10-01T22:33:41Z</dcterms:created>
  <dcterms:modified xsi:type="dcterms:W3CDTF">2026-10-01T22:33:41Z</dcterms:modified>
</cp:coreProperties>
</file>